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2_Immunization and Prescription Drug Use\Sharing Files 4\"/>
    </mc:Choice>
  </mc:AlternateContent>
  <xr:revisionPtr revIDLastSave="0" documentId="13_ncr:1_{A5E9B814-55D6-45D6-B58A-477B9FE40FE8}"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urban_IncomeQuintiles" sheetId="26" r:id="rId2"/>
    <sheet name="Figure_rural_IncomeQuintiles" sheetId="27"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2"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981DC12-1AB4-463C-AB90-9C38A73A4607}"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FDABABDF-86EE-4250-825D-AE38558F59EF}"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6B62AEE-33A3-4294-9FD0-CB32DCF7C31F}"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A9252226-78AF-4C9A-B789-98419C3EFD76}"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CED92528-2D20-4506-A85B-77D44BE4828B}"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FAE88F04-284F-492D-8BE2-AD6D7F08010C}"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<sst xmlns="http://schemas.openxmlformats.org/spreadsheetml/2006/main" count="2039" uniqueCount="476">
  <si>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</si>
  <si>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</si>
  <si>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</si>
  <si>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</si>
  <si>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</si>
  <si>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</si>
  <si>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</si>
  <si>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</si>
  <si>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</si>
  <si>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</si>
  <si>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</si>
  <si>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</si>
  <si>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</si>
  <si>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</si>
  <si>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</si>
  <si>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</si>
  <si>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</si>
  <si>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</si>
  <si>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</si>
  <si>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</si>
  <si>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</si>
  <si>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</si>
  <si>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</si>
  <si>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</si>
  <si>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</si>
  <si>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</si>
  <si>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</si>
  <si>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</si>
  <si>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</si>
  <si>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</si>
  <si>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</si>
  <si>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</si>
  <si>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</si>
  <si>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</si>
  <si>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</si>
  <si>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</si>
  <si>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</si>
  <si>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</si>
  <si>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</si>
  <si>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</si>
  <si>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</si>
  <si>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</si>
  <si>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</si>
  <si>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</si>
  <si>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</si>
  <si>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</si>
  <si>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</si>
  <si>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</si>
  <si>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</si>
  <si>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</si>
  <si>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</si>
  <si>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</si>
  <si>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</si>
  <si>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</si>
  <si>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</si>
  <si>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</si>
  <si>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</si>
  <si>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</si>
  <si>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</si>
  <si>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</si>
  <si>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</si>
  <si>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</si>
  <si>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</si>
  <si>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</si>
  <si>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</si>
  <si>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</si>
  <si>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</si>
  <si>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</si>
  <si>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</si>
  <si>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</si>
  <si>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</si>
  <si>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</si>
  <si>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</si>
  <si>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</si>
  <si>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</si>
  <si>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</si>
  <si>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</si>
  <si>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</si>
  <si>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</si>
  <si>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</si>
  <si>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</si>
  <si>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</si>
  <si>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</si>
  <si>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</si>
  <si>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</si>
  <si>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</si>
  <si>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</si>
  <si>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</si>
  <si>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</si>
  <si>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</si>
  <si>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</si>
  <si>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</si>
  <si>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</si>
  <si>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</si>
  <si>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</si>
  <si>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</si>
  <si>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</si>
  <si>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</si>
  <si>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</si>
  <si>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</si>
  <si>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</si>
  <si>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</si>
  <si>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</si>
  <si>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</si>
  <si>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</si>
  <si>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</si>
  <si>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</si>
  <si>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</si>
  <si>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</si>
  <si>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</si>
  <si>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</si>
  <si>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</si>
  <si>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</si>
  <si>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</si>
  <si>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</si>
  <si>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</si>
  <si>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</si>
  <si>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</si>
  <si>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</si>
  <si>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</si>
  <si>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</si>
  <si>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</si>
  <si>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</si>
  <si>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</si>
  <si>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</si>
  <si>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</si>
  <si>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</si>
  <si>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</si>
  <si>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</si>
  <si>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</si>
  <si>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</si>
  <si>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</si>
  <si>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</si>
  <si>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</si>
  <si>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</si>
  <si>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</si>
  <si>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</si>
  <si>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</si>
  <si>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</si>
  <si>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</si>
  <si>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</si>
  <si>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</si>
  <si>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</si>
  <si>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</si>
  <si>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</si>
  <si>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</si>
  <si>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</si>
  <si>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</si>
  <si>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</si>
  <si>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</si>
  <si>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</si>
  <si>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</si>
  <si>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</si>
  <si>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</si>
  <si>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</si>
  <si>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</si>
  <si>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</si>
  <si>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</si>
  <si>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</si>
  <si>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</si>
  <si>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</si>
  <si>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</si>
  <si>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</si>
  <si>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</si>
  <si>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</si>
  <si>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</si>
  <si>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</si>
  <si>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</si>
  <si>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</si>
  <si>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</si>
  <si>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</si>
  <si>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</si>
  <si>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</si>
  <si>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</si>
  <si>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</si>
  <si>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</si>
  <si>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</si>
  <si>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</si>
  <si>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</si>
  <si>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</si>
  <si>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</si>
  <si>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</si>
  <si>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</si>
  <si>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</si>
  <si>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</si>
  <si>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</si>
  <si>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</si>
  <si>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</si>
  <si>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</si>
  <si>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</si>
  <si>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</si>
  <si>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</si>
  <si>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</si>
  <si>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</si>
  <si>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</si>
  <si>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</si>
  <si>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</si>
  <si>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</si>
  <si>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</si>
  <si>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</si>
  <si>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</si>
  <si>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</si>
  <si>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</si>
  <si>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</si>
  <si>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</si>
  <si>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</si>
  <si>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</si>
  <si>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</si>
  <si>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</si>
  <si>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</si>
  <si>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</si>
  <si>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</si>
  <si>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</si>
  <si>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</si>
  <si>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</si>
  <si>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</si>
  <si>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</si>
  <si>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</si>
  <si>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</si>
  <si>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</si>
  <si>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</si>
  <si>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</si>
  <si>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</si>
  <si>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</si>
  <si>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</si>
  <si>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</si>
  <si>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</si>
  <si>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</si>
  <si>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</si>
  <si>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</si>
  <si>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</si>
  <si>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</si>
  <si>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</si>
  <si>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</si>
  <si>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(1,b)</t>
  </si>
  <si>
    <t>(1,2,3)</t>
  </si>
  <si>
    <t>(2,3)</t>
  </si>
  <si>
    <t>(a,b)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</si>
  <si>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</si>
  <si>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</si>
  <si>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</si>
  <si>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</si>
  <si>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</si>
  <si>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</si>
  <si>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</si>
  <si>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</si>
  <si>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</si>
  <si>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</si>
  <si>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</si>
  <si>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</si>
  <si>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</si>
  <si>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</si>
  <si>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</si>
  <si>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</si>
  <si>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</si>
  <si>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</si>
  <si>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</si>
  <si>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</si>
  <si>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</si>
  <si>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</si>
  <si>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</si>
  <si>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</si>
  <si>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</si>
  <si>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</si>
  <si>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</si>
  <si>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</si>
  <si>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</si>
  <si>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</si>
  <si>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</si>
  <si>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</si>
  <si>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</si>
  <si>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</si>
  <si>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</si>
  <si>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</si>
  <si>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</si>
  <si>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(b)</t>
  </si>
  <si>
    <t>(1,2,b)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</si>
  <si>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</si>
  <si>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</si>
  <si>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</si>
  <si>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</si>
  <si>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</si>
  <si>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</si>
  <si>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</si>
  <si>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</si>
  <si>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</si>
  <si>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</si>
  <si>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</si>
  <si>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</si>
  <si>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</si>
  <si>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</si>
  <si>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</si>
  <si>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</si>
  <si>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</si>
  <si>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</si>
  <si>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</si>
  <si>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</si>
  <si>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</si>
  <si>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</si>
  <si>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</si>
  <si>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</si>
  <si>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</si>
  <si>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</si>
  <si>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</si>
  <si>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</si>
  <si>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</si>
  <si>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</si>
  <si>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</si>
  <si>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</si>
  <si>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</si>
  <si>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</si>
  <si>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</si>
  <si>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</si>
  <si>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</si>
  <si>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</si>
  <si>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</si>
  <si>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</si>
  <si>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</si>
  <si>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</si>
  <si>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</si>
  <si>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</si>
  <si>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</si>
  <si>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</si>
  <si>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</si>
  <si>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</si>
  <si>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</si>
  <si>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</si>
  <si>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</si>
  <si>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</si>
  <si>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</si>
  <si>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</si>
  <si>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</si>
  <si>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</si>
  <si>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</si>
  <si>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</si>
  <si>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</si>
  <si>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</si>
  <si>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</si>
  <si>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</si>
  <si>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</si>
  <si>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</si>
  <si>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</si>
  <si>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</si>
  <si>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</si>
  <si>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</si>
  <si>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</si>
  <si>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</si>
  <si>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</si>
  <si>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</si>
  <si>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</si>
  <si>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</si>
  <si>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</si>
  <si>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</si>
  <si>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</si>
  <si>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</si>
  <si>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</si>
  <si>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</si>
  <si>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</si>
  <si>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</si>
  <si>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</si>
  <si>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</si>
  <si>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</si>
  <si>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</si>
  <si>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</si>
  <si>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</si>
  <si>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</si>
  <si>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</si>
  <si>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</si>
  <si>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</si>
  <si>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</si>
  <si>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</si>
  <si>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</si>
  <si>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</si>
  <si>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</si>
  <si>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</si>
  <si>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</si>
  <si>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</si>
  <si>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</si>
  <si>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</si>
  <si>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</si>
  <si>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</si>
  <si>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</si>
  <si>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</si>
  <si>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</si>
  <si>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</si>
  <si>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</si>
  <si>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</si>
  <si>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</si>
  <si>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</si>
  <si>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</si>
  <si>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</si>
  <si>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</si>
  <si>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</si>
  <si>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</si>
  <si>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</si>
  <si>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</si>
  <si>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</si>
  <si>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</si>
  <si>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</si>
  <si>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</si>
  <si>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</si>
  <si>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</si>
  <si>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</si>
  <si>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</si>
  <si>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</si>
  <si>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</si>
  <si>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</si>
  <si>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</si>
  <si>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</si>
  <si>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</si>
  <si>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</si>
  <si>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</si>
  <si>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</si>
  <si>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</si>
  <si>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</si>
  <si>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</si>
  <si>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</si>
  <si>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</si>
  <si>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</si>
  <si>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</si>
  <si>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</si>
  <si>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</si>
  <si>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</si>
  <si>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</si>
  <si>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</si>
  <si>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</si>
  <si>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</si>
  <si>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</si>
  <si>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</si>
  <si>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</si>
  <si>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</si>
  <si>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</si>
  <si>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Percent (2012/13)</t>
  </si>
  <si>
    <t>Adjusted 
Percent (2017/18)</t>
  </si>
  <si>
    <t>Adjusted 
Percent (2022/23)</t>
  </si>
  <si>
    <t>(2,3,a,b)</t>
  </si>
  <si>
    <t>(3,b)</t>
  </si>
  <si>
    <t>(3,a,b)</t>
  </si>
  <si>
    <t>(2,3,b)</t>
  </si>
  <si>
    <t>(1,2,3,a,b)</t>
  </si>
  <si>
    <t>Crude and Age &amp; Sex Adjusted Annual Proportion of Residents with 1+ Rx for Opioids by Regions, 2012/13, 2017/18 &amp; 2022/23(ref), proportion</t>
  </si>
  <si>
    <t>(2,b)</t>
  </si>
  <si>
    <t>(2,a)</t>
  </si>
  <si>
    <t>(2,3,a)</t>
  </si>
  <si>
    <t>(1,2,a,b)</t>
  </si>
  <si>
    <t>(2,a,b)</t>
  </si>
  <si>
    <t>Crude and Age &amp; Sex Adjusted Annual Proportion of Residents with 1+ Rx for Opioids by Income Quintile, 2012/13, 2017/18 &amp; 2022/23(ref), proportion</t>
  </si>
  <si>
    <t>2,3</t>
  </si>
  <si>
    <t xml:space="preserve">Use of Opioids Counts, Crude Percents, and Adjusted Percents by Health Region, 2012/13, 2017/18 and 2022/23
</t>
  </si>
  <si>
    <t xml:space="preserve">Use of Opioids Counts, Crude Percents, and Adjusted Percents by Winnipeg Community Area, 2012/13, 2017/18 and 2022/23
</t>
  </si>
  <si>
    <t xml:space="preserve">Use of Opioids Counts, Crude Percents, and Adjusted Percents by District in Southern Health-Santé Sud, 2012/13, 2017/18 and 2022/23
</t>
  </si>
  <si>
    <t xml:space="preserve">Use of Opioids Counts, Crude Percents, and Adjusted Percents by District in Interlake-Eastern RHA, 2012/13, 2017/18 and 2022/23
</t>
  </si>
  <si>
    <t xml:space="preserve">Use of Opioids Counts, Crude Percents, and Adjusted Percents by District in Prairie Mountain, 2012/13, 2017/18 and 2022/23
</t>
  </si>
  <si>
    <t xml:space="preserve">Use of Opioids Counts, Crude Percents, and Adjusted Percents by District in Northern Health Region, 2012/13, 2017/18 and 2022/23
</t>
  </si>
  <si>
    <t>Age- and sex-adjusted percent of residents (all ages) with at least one opioid dispensation</t>
  </si>
  <si>
    <t>Count and percent of residents (all ages) with at least one opioid dispensation</t>
  </si>
  <si>
    <t xml:space="preserve">date:  November 27, 2024 </t>
  </si>
  <si>
    <t>Community Area</t>
  </si>
  <si>
    <t>Neighborhood Cluster</t>
  </si>
  <si>
    <t xml:space="preserve">Use of Opioids Counts, Crude Percents, and Adjusted Percents by Winnipeg Neighbourhood Cluster, 2012/13, 2017/18 and 2022/23
</t>
  </si>
  <si>
    <t>District</t>
  </si>
  <si>
    <t>Health Region</t>
  </si>
  <si>
    <t>Count 
(2012/13)</t>
  </si>
  <si>
    <t>Crude Percent 
(2012/13)</t>
  </si>
  <si>
    <t>Adjusted Percent 
(2012/13)</t>
  </si>
  <si>
    <t>Count 
(2017/18)</t>
  </si>
  <si>
    <t>Crude Percent 
2017/18)</t>
  </si>
  <si>
    <t>Adjusted Percent 
(2017/18)</t>
  </si>
  <si>
    <t>Count 
(2022/23)</t>
  </si>
  <si>
    <t>Crude Percent 
(2022/23)</t>
  </si>
  <si>
    <t>Adjusted Percent
(2022/23)</t>
  </si>
  <si>
    <t>If you require this document in a different accessible format, please contact us: by phone at 204-789-3819 or by email at info@cpe.umanitoba.ca.</t>
  </si>
  <si>
    <t>End of worksheet</t>
  </si>
  <si>
    <t>bold = statistically significant</t>
  </si>
  <si>
    <t xml:space="preserve">Adjusted Percent of Opioids Adjusted Use by Income Quintile, 2012/13, 2017/18 and 2022/23
</t>
  </si>
  <si>
    <t xml:space="preserve">Statistical Tests for Adjusted Percent of Opioid Use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</si>
</sst>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5">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2" fontId="40" fillId="0" borderId="11" xfId="108" applyNumberFormat="1" applyFont="1" applyFill="1" applyBorder="1" applyAlignment="1">
      <alignment horizontal="right" vertical="center" indent="3"/>
    </xf>
    <xf numFmtId="4" fontId="44" fillId="35" borderId="24" xfId="104" quotePrefix="1" applyNumberFormat="1" applyBorder="1">
      <alignment horizontal="right" vertical="center" indent="3"/>
    </xf>
    <xf numFmtId="4" fontId="44" fillId="35" borderId="26" xfId="104" quotePrefix="1" applyNumberFormat="1" applyBorder="1">
      <alignment horizontal="right" vertical="center" indent="3"/>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1"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1" fillId="0" borderId="0" xfId="0" applyFont="1" applyAlignment="1">
      <alignment horizontal="center"/>
    </xf>
    <xf numFmtId="1" fontId="1" fillId="0" borderId="0" xfId="0" applyNumberFormat="1" applyFont="1" applyAlignment="1">
      <alignment horizontal="lef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xf numFmtId="0" fontId="42" fillId="0" borderId="0" xfId="101" applyAlignment="1">
      <alignment vertical="center"/>
    </xf>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74445674396269479"/>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(b)</c:v>
                  </c:pt>
                  <c:pt idx="3">
                    <c:v>Interlake-Eastern RHA (b)</c:v>
                  </c:pt>
                  <c:pt idx="4">
                    <c:v>Winnipeg RHA (b)</c:v>
                  </c:pt>
                  <c:pt idx="5">
                    <c:v>Southern Health-Santé Sud (1,2,3,b)</c:v>
                  </c:pt>
                </c:lvl>
                <c:lvl>
                  <c:pt idx="0">
                    <c:v>   </c:v>
                  </c:pt>
                </c:lvl>
              </c:multiLvlStrCache>
            </c:multiLvlStrRef>
          </c:cat>
          <c:val>
            <c:numRef>
              <c:f>'Graph Data'!$H$6:$H$11</c:f>
              <c:numCache>
                <c:formatCode>0.00</c:formatCode>
                <c:ptCount val="6"/>
                <c:pt idx="0">
                  <c:v>9.5036524700000005</c:v>
                </c:pt>
                <c:pt idx="1">
                  <c:v>14.088979909999999</c:v>
                </c:pt>
                <c:pt idx="2">
                  <c:v>10.41900592</c:v>
                </c:pt>
                <c:pt idx="3">
                  <c:v>10.551338680000001</c:v>
                </c:pt>
                <c:pt idx="4">
                  <c:v>8.9446311000000005</c:v>
                </c:pt>
                <c:pt idx="5">
                  <c:v>7.6388791200000004</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(b)</c:v>
                  </c:pt>
                  <c:pt idx="3">
                    <c:v>Interlake-Eastern RHA (b)</c:v>
                  </c:pt>
                  <c:pt idx="4">
                    <c:v>Winnipeg RHA (b)</c:v>
                  </c:pt>
                  <c:pt idx="5">
                    <c:v>Southern Health-Santé Sud (1,2,3,b)</c:v>
                  </c:pt>
                </c:lvl>
                <c:lvl>
                  <c:pt idx="0">
                    <c:v>   </c:v>
                  </c:pt>
                </c:lvl>
              </c:multiLvlStrCache>
            </c:multiLvlStrRef>
          </c:cat>
          <c:val>
            <c:numRef>
              <c:f>'Graph Data'!$G$6:$G$11</c:f>
              <c:numCache>
                <c:formatCode>0.00</c:formatCode>
                <c:ptCount val="6"/>
                <c:pt idx="0">
                  <c:v>12.106647800000001</c:v>
                </c:pt>
                <c:pt idx="1">
                  <c:v>18.001680990000001</c:v>
                </c:pt>
                <c:pt idx="2">
                  <c:v>12.9130878</c:v>
                </c:pt>
                <c:pt idx="3">
                  <c:v>13.21483147</c:v>
                </c:pt>
                <c:pt idx="4">
                  <c:v>11.37055419</c:v>
                </c:pt>
                <c:pt idx="5">
                  <c:v>9.9725360999999992</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(b)</c:v>
                  </c:pt>
                  <c:pt idx="3">
                    <c:v>Interlake-Eastern RHA (b)</c:v>
                  </c:pt>
                  <c:pt idx="4">
                    <c:v>Winnipeg RHA (b)</c:v>
                  </c:pt>
                  <c:pt idx="5">
                    <c:v>Southern Health-Santé Sud (1,2,3,b)</c:v>
                  </c:pt>
                </c:lvl>
                <c:lvl>
                  <c:pt idx="0">
                    <c:v>   </c:v>
                  </c:pt>
                </c:lvl>
              </c:multiLvlStrCache>
            </c:multiLvlStrRef>
          </c:cat>
          <c:val>
            <c:numRef>
              <c:f>'Graph Data'!$F$6:$F$11</c:f>
              <c:numCache>
                <c:formatCode>0.00</c:formatCode>
                <c:ptCount val="6"/>
                <c:pt idx="0">
                  <c:v>12.775232789999999</c:v>
                </c:pt>
                <c:pt idx="1">
                  <c:v>16.55727778</c:v>
                </c:pt>
                <c:pt idx="2">
                  <c:v>13.78640789</c:v>
                </c:pt>
                <c:pt idx="3">
                  <c:v>13.698768250000001</c:v>
                </c:pt>
                <c:pt idx="4">
                  <c:v>12.394274789999999</c:v>
                </c:pt>
                <c:pt idx="5">
                  <c:v>10.524811570000001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22"/>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4087636580125535"/>
          <c:y val="8.6871276627831062E-2"/>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4979698670262903"/>
          <c:w val="0.8661362333747884"/>
          <c:h val="0.53143940267971146"/>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15.07962223</c:v>
                </c:pt>
                <c:pt idx="1">
                  <c:v>12.541370369999999</c:v>
                </c:pt>
                <c:pt idx="2">
                  <c:v>11.71224088</c:v>
                </c:pt>
                <c:pt idx="3">
                  <c:v>10.510339389999999</c:v>
                </c:pt>
                <c:pt idx="4">
                  <c:v>10.214291709999999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13.935707410000001</c:v>
                </c:pt>
                <c:pt idx="1">
                  <c:v>11.41933843</c:v>
                </c:pt>
                <c:pt idx="2">
                  <c:v>10.57205974</c:v>
                </c:pt>
                <c:pt idx="3">
                  <c:v>9.9827040500000006</c:v>
                </c:pt>
                <c:pt idx="4">
                  <c:v>9.3549196200000004</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10.359923349999999</c:v>
                </c:pt>
                <c:pt idx="1">
                  <c:v>8.9722210400000009</c:v>
                </c:pt>
                <c:pt idx="2">
                  <c:v>8.1587385999999995</c:v>
                </c:pt>
                <c:pt idx="3">
                  <c:v>7.8275569100000002</c:v>
                </c:pt>
                <c:pt idx="4">
                  <c:v>7.6146501100000004</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3326567582162283"/>
          <c:y val="0.45787667425549711"/>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4977803004685764"/>
          <c:w val="0.8661362333747884"/>
          <c:h val="0.5344919585583091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14.61315564</c:v>
                </c:pt>
                <c:pt idx="1">
                  <c:v>12.593143439999999</c:v>
                </c:pt>
                <c:pt idx="2">
                  <c:v>11.80499668</c:v>
                </c:pt>
                <c:pt idx="3">
                  <c:v>12.272144170000001</c:v>
                </c:pt>
                <c:pt idx="4">
                  <c:v>11.712645419999999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14.741636929999999</c:v>
                </c:pt>
                <c:pt idx="1">
                  <c:v>12.6030254</c:v>
                </c:pt>
                <c:pt idx="2">
                  <c:v>11.596674889999999</c:v>
                </c:pt>
                <c:pt idx="3">
                  <c:v>10.77359946</c:v>
                </c:pt>
                <c:pt idx="4">
                  <c:v>11.079751359999999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10.2467781</c:v>
                </c:pt>
                <c:pt idx="1">
                  <c:v>10.683905579999999</c:v>
                </c:pt>
                <c:pt idx="2">
                  <c:v>9.4449249799999997</c:v>
                </c:pt>
                <c:pt idx="3">
                  <c:v>9.2161350500000001</c:v>
                </c:pt>
                <c:pt idx="4">
                  <c:v>8.9701409400000003</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535232139044817"/>
          <c:y val="0.46874634455223479"/>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opioid use by Manitoba health region for the years 2012/13, 2017/18, and 2022/23. Values represent the age- and sex-adjusted percent of residents with at least one opioid dispensation.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12.9: Opioid Use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opioid dispensation</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opioid use by urban income quintile, 2012/13, 2017/18 and 2022/23, based on the age- and sex- adjusted percent of residents with a least one opioid dispensation.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Opioid Use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opioid dispensation</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opioid use by rural income quintile, 2012/13, 2017/18 and 2022/23, based on the age- and sex- adjusted percent of residents with a least one opioid dispensation.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Opioid Use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opioid dispensation</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ED48D462-D6BA-4FBD-B301-108CD9B8FD0B}"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76BD3790-01EA-4230-8507-FB009E2FBC99}"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1069E77D-690B-438B-8FB5-FD0E7EEA2271}"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2BEA35B4-0493-454D-BC50-2B71E69E04C8}"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0E4FE3D5-FA2A-4CAF-A407-444C4E562EBD}"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7B6B7645-FA01-47EB-95D7-C57E50F065B8}"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9C9CA4C0-5E10-443A-A70C-616A507D2081}"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9B50C59-592B-47D1-A3C7-90A81C69E259}"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512EF42A-9217-4AEF-AC6E-5CA782A2180D}"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1A143A85-03D2-4A03-9C75-712697C03C5A}"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395826BD-4261-4B6C-93FA-27D5EB161FFE}"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CE06FE34-6A18-4E64-B7AB-55DDC79630FA}"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4740E95B-9A3F-419E-8A5C-6BDDE0227954}"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ECB74FDC-D1FD-4FC1-9637-4DD91459A6D5}"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96E37EFD-19D6-4E84-AC34-0F82F0803F41}"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8F0102A-4C6C-4317-B79E-CDCDB10F6A94}"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81D134DE-906B-4BAF-AD1B-389FF3FE59F8}"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996C1634-A8FF-441A-847C-07605CF56D16}"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FCB4D123-AB7D-404C-9901-EF406714F326}"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27BFB053-FD77-4137-BC45-49F72F815D02}"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EFC42FE-ED18-4DE7-BF74-9F4CCDBF4A9F}"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headerRowCellStyle="Column titles white border">
  <tableColumns count="10">
    <tableColumn id="1" xr3:uid="{13204934-9070-47FA-BCE4-2E126490146A}" name="Health Region" dataDxfId="100"/>
    <tableColumn id="2" xr3:uid="{9D13B654-D55D-4E61-A4A1-B01F394BFA69}" name="Count _x000a_(2012/13)" dataDxfId="99"/>
    <tableColumn id="3" xr3:uid="{E609746C-577D-448D-A2D5-107C5EC3FC4F}" name="Crude Percent _x000a_(2012/13)" dataDxfId="98"/>
    <tableColumn id="9" xr3:uid="{E533163E-0B38-4D72-A5E4-7C9E8DE92DB0}" name="Adjusted Percent _x000a_(2012/13)" dataDxfId="97"/>
    <tableColumn id="4" xr3:uid="{E905B87B-6CF6-472D-A463-4DD4DF0F4579}" name="Count _x000a_(2017/18)" dataDxfId="96"/>
    <tableColumn id="5" xr3:uid="{42AC696E-0C0F-41CD-87FE-48FEB719A977}" name="Crude Percent _x000a_2017/18)" dataDxfId="95" dataCellStyle="Percent"/>
    <tableColumn id="10" xr3:uid="{9B6946B1-8EB7-4F82-B7C6-45A6E18E0B8E}" name="Adjusted Percent _x000a_(2017/18)" dataDxfId="94" dataCellStyle="Percent"/>
    <tableColumn id="6" xr3:uid="{98A3EF03-EBD3-4B5B-968D-B7D8D08DA0B7}" name="Count _x000a_(2022/23)" dataDxfId="93"/>
    <tableColumn id="7" xr3:uid="{207C225F-DEFE-422A-B44A-EF5A1D5B5E9B}" name="Crude Percent _x000a_(2022/23)" dataDxfId="92" dataCellStyle="Percent"/>
    <tableColumn id="12" xr3:uid="{99B711D0-E2B7-4818-8B64-BF6600B64A94}" name="Adjusted Percent_x000a_(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 _x000a_(2012/13)" dataDxfId="86"/>
    <tableColumn id="3" xr3:uid="{6986163F-37F9-4C51-B8BF-49EF97C8AA8E}" name="Crude Percent _x000a_(2012/13)" dataDxfId="85"/>
    <tableColumn id="8" xr3:uid="{E1FE3E8A-F8CF-4F43-A07A-29CA47C07498}" name="Adjusted Percent _x000a_(2012/13)" dataDxfId="84" dataCellStyle="Percent"/>
    <tableColumn id="4" xr3:uid="{17D3DE66-4D16-4579-9390-FCE7DFAD63F4}" name="Count _x000a_(2017/18)" dataDxfId="83" dataCellStyle="Data - counts"/>
    <tableColumn id="5" xr3:uid="{CB9FD7DB-67DB-469A-B19C-D7838272F54A}" name="Crude Percent _x000a_2017/18)" dataDxfId="82" dataCellStyle="Percent"/>
    <tableColumn id="9" xr3:uid="{13A8AFE8-2E00-4BDF-B370-B87F79D187D2}" name="Adjusted Percent _x000a_(2017/18)" dataDxfId="81" dataCellStyle="Percent"/>
    <tableColumn id="6" xr3:uid="{DE6F0234-9AFC-4F7C-B44E-7E3EF1DFD886}" name="Count _x000a_(2022/23)" dataDxfId="80" dataCellStyle="Data - counts"/>
    <tableColumn id="7" xr3:uid="{DEF3260F-6C20-44F1-A215-7DE7E706528E}" name="Crude Percent _x000a_(2022/23)" dataDxfId="79" dataCellStyle="Percent"/>
    <tableColumn id="10" xr3:uid="{FD57EE1E-18E1-452C-A821-2E362C658130}" name="Adjusted Percent_x000a_(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 _x000a_(2012/13)" dataDxfId="73"/>
    <tableColumn id="3" xr3:uid="{799AD68C-F0F9-49AB-810E-8A8E76B68BB8}" name="Crude Percent _x000a_(2012/13)" dataDxfId="72"/>
    <tableColumn id="8" xr3:uid="{0C919304-67A1-4AA3-8103-645F25F7CD26}" name="Adjusted Percent _x000a_(2012/13)" dataDxfId="71" dataCellStyle="Data - percent"/>
    <tableColumn id="4" xr3:uid="{9B3EB30E-4811-4C2F-87EE-547A53BB9DF3}" name="Count _x000a_(2017/18)" dataDxfId="70" dataCellStyle="Data - counts"/>
    <tableColumn id="5" xr3:uid="{0F12AD61-6D7D-4366-8714-6875C0A34F39}" name="Crude Percent _x000a_2017/18)" dataDxfId="69" dataCellStyle="Percent"/>
    <tableColumn id="9" xr3:uid="{2605FB17-AA4C-4FAA-83FA-01A01B6C0FC0}" name="Adjusted Percent _x000a_(2017/18)" dataDxfId="68" dataCellStyle="Percent"/>
    <tableColumn id="6" xr3:uid="{43E0FA13-9B54-44D6-B201-10E3B3EA5D72}" name="Count _x000a_(2022/23)" dataDxfId="67" dataCellStyle="Data - counts"/>
    <tableColumn id="7" xr3:uid="{C517B006-E5E4-45CE-8275-34DFC91A1A27}" name="Crude Percent _x000a_(2022/23)" dataDxfId="66" dataCellStyle="Percent"/>
    <tableColumn id="10" xr3:uid="{B737B69A-8423-4615-A441-837880882BBA}" name="Adjusted Percent_x000a_(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 _x000a_(2012/13)" dataDxfId="60"/>
    <tableColumn id="3" xr3:uid="{BA0D3DA2-FE1B-492A-B643-3CFEFEDAF728}" name="Crude Percent _x000a_(2012/13)" dataDxfId="59"/>
    <tableColumn id="8" xr3:uid="{CFB65243-E5B2-44C6-8D0C-FB9438A58613}" name="Adjusted Percent _x000a_(2012/13)" dataDxfId="58"/>
    <tableColumn id="4" xr3:uid="{65A87695-A081-48FE-8DE3-008DDF3ABE7B}" name="Count _x000a_(2017/18)" dataDxfId="57"/>
    <tableColumn id="5" xr3:uid="{94433568-4669-42E6-80A7-30B3ED87FD6E}" name="Crude Percent _x000a_2017/18)" dataDxfId="56" dataCellStyle="Percent"/>
    <tableColumn id="9" xr3:uid="{3F299B8B-FCEB-4979-A7AE-BD2BD5C89E3E}" name="Adjusted Percent _x000a_(2017/18)" dataDxfId="55" dataCellStyle="Percent"/>
    <tableColumn id="6" xr3:uid="{F9BAEEB1-906A-4FDA-B891-D116C64ECB71}" name="Count _x000a_(2022/23)" dataDxfId="54"/>
    <tableColumn id="7" xr3:uid="{0CF98AB4-2418-42C1-BA44-73FF78F5589D}" name="Crude Percent _x000a_(2022/23)" dataDxfId="53" dataCellStyle="Percent"/>
    <tableColumn id="10" xr3:uid="{9C6E716E-CAD9-42C6-B721-1B82BF58347E}" name="Adjusted Percent_x000a_(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 _x000a_(2012/13)" dataDxfId="47"/>
    <tableColumn id="3" xr3:uid="{E7B9AA8C-BAA1-45C8-B8D1-E513DF08F7CD}" name="Crude Percent _x000a_(2012/13)" dataDxfId="46"/>
    <tableColumn id="8" xr3:uid="{5833F9F7-6CE0-4C5D-9C27-545F1A6F2CD5}" name="Adjusted Percent _x000a_(2012/13)" dataDxfId="45"/>
    <tableColumn id="4" xr3:uid="{AA22EA7D-5DC0-4F3A-8ECA-5325860C71C2}" name="Count _x000a_(2017/18)" dataDxfId="44"/>
    <tableColumn id="5" xr3:uid="{8961EBF3-9061-40CF-8EED-1A80E878AA94}" name="Crude Percent _x000a_2017/18)" dataDxfId="43" dataCellStyle="Percent"/>
    <tableColumn id="9" xr3:uid="{670C5F53-3547-4206-A3B4-00F4526F41EF}" name="Adjusted Percent _x000a_(2017/18)" dataDxfId="42" dataCellStyle="Percent"/>
    <tableColumn id="6" xr3:uid="{5AE41F3B-C96C-4164-9A3A-D1DA1E86C419}" name="Count _x000a_(2022/23)" dataDxfId="41"/>
    <tableColumn id="7" xr3:uid="{CC94DDF7-9E48-4746-955D-E442C96C3982}" name="Crude Percent _x000a_(2022/23)" dataDxfId="40" dataCellStyle="Percent"/>
    <tableColumn id="10" xr3:uid="{1DCF345B-E210-451E-A2D4-F32F96B5D28A}" name="Adjusted Percent_x000a_(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 _x000a_(2012/13)" dataDxfId="34"/>
    <tableColumn id="3" xr3:uid="{26BCE2F9-001A-4F33-B3FE-6D6410B9F6A9}" name="Crude Percent _x000a_(2012/13)" dataDxfId="33"/>
    <tableColumn id="8" xr3:uid="{78EE06CD-91BE-4824-9F4D-66929B7D5852}" name="Adjusted Percent _x000a_(2012/13)" dataDxfId="32"/>
    <tableColumn id="4" xr3:uid="{ACE4089F-A593-4169-8211-DB959B0A7642}" name="Count _x000a_(2017/18)" dataDxfId="31"/>
    <tableColumn id="5" xr3:uid="{BBAF5251-1946-45AA-B1BE-33DD00E61DDF}" name="Crude Percent _x000a_2017/18)" dataDxfId="30" dataCellStyle="Percent"/>
    <tableColumn id="9" xr3:uid="{0243E1F9-2123-42A5-BB23-E877D5619A14}" name="Adjusted Percent _x000a_(2017/18)" dataDxfId="29" dataCellStyle="Percent"/>
    <tableColumn id="6" xr3:uid="{2EBEEC92-8AF4-4122-8D62-E2CACC3843A9}" name="Count _x000a_(2022/23)" dataDxfId="28"/>
    <tableColumn id="7" xr3:uid="{EE37DAC4-2A3A-4DD3-9407-19801A4F6813}" name="Crude Percent _x000a_(2022/23)" dataDxfId="27" dataCellStyle="Percent"/>
    <tableColumn id="10" xr3:uid="{E85AC16D-EACE-461E-8B26-B1F5656F1FD6}" name="Adjusted Percent_x000a_(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 _x000a_(2012/13)" dataDxfId="21"/>
    <tableColumn id="3" xr3:uid="{054969E8-9BFF-44EA-9AC6-6F628BFD315E}" name="Crude Percent _x000a_(2012/13)" dataDxfId="20"/>
    <tableColumn id="8" xr3:uid="{D76499AF-A597-492A-91E1-B9288188753A}" name="Adjusted Percent _x000a_(2012/13)" dataDxfId="19"/>
    <tableColumn id="4" xr3:uid="{82B9FAD0-A182-4979-A453-ABA4A726790B}" name="Count _x000a_(2017/18)" dataDxfId="18"/>
    <tableColumn id="5" xr3:uid="{112A539F-2360-4C14-A71A-5D32AF2F734D}" name="Crude Percent _x000a_2017/18)" dataDxfId="17" dataCellStyle="Percent"/>
    <tableColumn id="9" xr3:uid="{7A0D3EB2-8D1A-44C5-A259-DABF8E4C74B0}" name="Adjusted Percent _x000a_(2017/18)" dataDxfId="16" dataCellStyle="Percent"/>
    <tableColumn id="6" xr3:uid="{FB9C8903-1AC8-4A75-8E6F-8F2F08F49C57}" name="Count _x000a_(2022/23)" dataDxfId="15"/>
    <tableColumn id="7" xr3:uid="{290570BD-3038-4C7F-AC18-9BCCFD7BFA28}" name="Crude Percent _x000a_(2022/23)" dataDxfId="14" dataCellStyle="Percent"/>
    <tableColumn id="10" xr3:uid="{926D0B2F-0520-4633-993E-B9FF02B30FFE}" name="Adjusted Percent_x000a_(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_x000a_Percent (2012/13)" dataDxfId="8" dataCellStyle="Percent"/>
    <tableColumn id="3" xr3:uid="{25DBBBAA-19F0-44AB-A7A3-E2C9680F4E3D}" name="Adjusted _x000a_Percent (2017/18)" dataDxfId="7" dataCellStyle="Percent"/>
    <tableColumn id="4" xr3:uid="{B1A4B07F-07FA-4054-9241-0E968E724E9B}" name="Adjusted _x000a_Percent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B27CB52-02C8-4C33-ABF8-F9FDFFA3A6C7}" name="Table919331221303948664" displayName="Table919331221303948664" ref="A2:B12" totalsRowShown="0" headerRowDxfId="5" dataDxfId="3" headerRowBorderDxfId="4">
  <tableColumns count="2">
    <tableColumn id="1" xr3:uid="{E1D6E497-C696-4BC9-9C11-E22C9D827BBB}" name="Statistical Tests" dataDxfId="2"/>
    <tableColumn id="2" xr3:uid="{0FE130B7-09ED-4925-9526-505F10A52F9C}"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12" t="s">
        <v>448</v>
      </c>
      <c r="B1" s="55"/>
      <c r="C1" s="55"/>
      <c r="D1" s="55"/>
      <c r="E1" s="55"/>
      <c r="F1" s="55"/>
      <c r="G1" s="55"/>
      <c r="H1" s="55"/>
      <c r="I1" s="55"/>
      <c r="J1" s="55"/>
      <c r="K1" s="55"/>
      <c r="L1" s="55"/>
    </row>
    <row r="2" spans="1:18" s="56" customFormat="1" ht="18.899999999999999" customHeight="1" x14ac:dyDescent="0.3">
      <c r="A2" s="1" t="s">
        <v>455</v>
      </c>
      <c r="B2" s="57"/>
      <c r="C2" s="57"/>
      <c r="D2" s="57"/>
      <c r="E2" s="57"/>
      <c r="F2" s="57"/>
      <c r="G2" s="57"/>
      <c r="H2" s="57"/>
      <c r="I2" s="57"/>
      <c r="J2" s="57"/>
      <c r="K2" s="55"/>
      <c r="L2" s="55"/>
    </row>
    <row r="3" spans="1:18" s="60" customFormat="1" ht="54" customHeight="1" x14ac:dyDescent="0.3">
      <c r="A3" s="109" t="s">
        <v>461</v>
      </c>
      <c r="B3" s="58" t="s">
        <v>462</v>
      </c>
      <c r="C3" s="58" t="s">
        <v>463</v>
      </c>
      <c r="D3" s="58" t="s">
        <v>464</v>
      </c>
      <c r="E3" s="58" t="s">
        <v>465</v>
      </c>
      <c r="F3" s="58" t="s">
        <v>466</v>
      </c>
      <c r="G3" s="58" t="s">
        <v>467</v>
      </c>
      <c r="H3" s="58" t="s">
        <v>468</v>
      </c>
      <c r="I3" s="58" t="s">
        <v>469</v>
      </c>
      <c r="J3" s="59" t="s">
        <v>470</v>
      </c>
      <c r="Q3" s="61"/>
      <c r="R3" s="61"/>
    </row>
    <row r="4" spans="1:18" s="56" customFormat="1" ht="18.899999999999999" customHeight="1" x14ac:dyDescent="0.3">
      <c r="A4" s="62" t="s">
        <v>174</v>
      </c>
      <c r="B4" s="63">
        <v>18048</v>
      </c>
      <c r="C4" s="87">
        <v>9.7634336499999996</v>
      </c>
      <c r="D4" s="87">
        <v>10.524811570000001</v>
      </c>
      <c r="E4" s="63">
        <v>19337</v>
      </c>
      <c r="F4" s="87">
        <v>9.5565450700000003</v>
      </c>
      <c r="G4" s="87">
        <v>9.9725360999999992</v>
      </c>
      <c r="H4" s="63">
        <v>16593</v>
      </c>
      <c r="I4" s="87">
        <v>7.4445127400000004</v>
      </c>
      <c r="J4" s="87">
        <v>7.6388791200000004</v>
      </c>
    </row>
    <row r="5" spans="1:18" s="56" customFormat="1" ht="18.899999999999999" customHeight="1" x14ac:dyDescent="0.3">
      <c r="A5" s="62" t="s">
        <v>169</v>
      </c>
      <c r="B5" s="63">
        <v>89233</v>
      </c>
      <c r="C5" s="87">
        <v>12.30382518</v>
      </c>
      <c r="D5" s="87">
        <v>12.394274789999999</v>
      </c>
      <c r="E5" s="63">
        <v>90498</v>
      </c>
      <c r="F5" s="87">
        <v>11.582202179999999</v>
      </c>
      <c r="G5" s="87">
        <v>11.37055419</v>
      </c>
      <c r="H5" s="63">
        <v>74914</v>
      </c>
      <c r="I5" s="87">
        <v>9.1584818100000014</v>
      </c>
      <c r="J5" s="87">
        <v>8.9446311000000005</v>
      </c>
    </row>
    <row r="6" spans="1:18" s="56" customFormat="1" ht="18.899999999999999" customHeight="1" x14ac:dyDescent="0.3">
      <c r="A6" s="62" t="s">
        <v>49</v>
      </c>
      <c r="B6" s="63">
        <v>17143</v>
      </c>
      <c r="C6" s="87">
        <v>13.7539012</v>
      </c>
      <c r="D6" s="87">
        <v>13.698768250000001</v>
      </c>
      <c r="E6" s="63">
        <v>17959</v>
      </c>
      <c r="F6" s="87">
        <v>13.90295261</v>
      </c>
      <c r="G6" s="87">
        <v>13.21483147</v>
      </c>
      <c r="H6" s="63">
        <v>15867</v>
      </c>
      <c r="I6" s="87">
        <v>11.613200710000001</v>
      </c>
      <c r="J6" s="87">
        <v>10.551338680000001</v>
      </c>
    </row>
    <row r="7" spans="1:18" s="56" customFormat="1" ht="18.899999999999999" customHeight="1" x14ac:dyDescent="0.3">
      <c r="A7" s="62" t="s">
        <v>172</v>
      </c>
      <c r="B7" s="63">
        <v>22077</v>
      </c>
      <c r="C7" s="87">
        <v>13.270139329999999</v>
      </c>
      <c r="D7" s="87">
        <v>13.78640789</v>
      </c>
      <c r="E7" s="63">
        <v>22066</v>
      </c>
      <c r="F7" s="87">
        <v>12.88721207</v>
      </c>
      <c r="G7" s="87">
        <v>12.9130878</v>
      </c>
      <c r="H7" s="63">
        <v>18683</v>
      </c>
      <c r="I7" s="87">
        <v>10.583710050000001</v>
      </c>
      <c r="J7" s="87">
        <v>10.41900592</v>
      </c>
    </row>
    <row r="8" spans="1:18" s="56" customFormat="1" ht="18.899999999999999" customHeight="1" x14ac:dyDescent="0.3">
      <c r="A8" s="62" t="s">
        <v>170</v>
      </c>
      <c r="B8" s="63">
        <v>10378</v>
      </c>
      <c r="C8" s="87">
        <v>13.92328642</v>
      </c>
      <c r="D8" s="87">
        <v>16.55727778</v>
      </c>
      <c r="E8" s="63">
        <v>12063</v>
      </c>
      <c r="F8" s="87">
        <v>15.57842808</v>
      </c>
      <c r="G8" s="87">
        <v>18.001680990000001</v>
      </c>
      <c r="H8" s="63">
        <v>10001</v>
      </c>
      <c r="I8" s="87">
        <v>12.868484369999999</v>
      </c>
      <c r="J8" s="87">
        <v>14.088979909999999</v>
      </c>
      <c r="Q8" s="64"/>
    </row>
    <row r="9" spans="1:18" s="56" customFormat="1" ht="18.899999999999999" customHeight="1" x14ac:dyDescent="0.3">
      <c r="A9" s="65" t="s">
        <v>29</v>
      </c>
      <c r="B9" s="75">
        <v>157447</v>
      </c>
      <c r="C9" s="88">
        <v>12.27732546</v>
      </c>
      <c r="D9" s="88">
        <v>12.775232789999999</v>
      </c>
      <c r="E9" s="75">
        <v>162564</v>
      </c>
      <c r="F9" s="88">
        <v>11.884827620000001</v>
      </c>
      <c r="G9" s="88">
        <v>12.106647800000001</v>
      </c>
      <c r="H9" s="75">
        <v>136617</v>
      </c>
      <c r="I9" s="88">
        <v>9.5036524700000005</v>
      </c>
      <c r="J9" s="88">
        <v>9.5036524700000005</v>
      </c>
    </row>
    <row r="10" spans="1:18" ht="18.899999999999999" customHeight="1" x14ac:dyDescent="0.25">
      <c r="A10" s="66" t="s">
        <v>426</v>
      </c>
    </row>
    <row r="11" spans="1:18" x14ac:dyDescent="0.25">
      <c r="B11" s="68"/>
      <c r="H11" s="68"/>
    </row>
    <row r="12" spans="1:18" x14ac:dyDescent="0.25">
      <c r="A12" s="111" t="s">
        <v>471</v>
      </c>
      <c r="B12" s="69"/>
      <c r="C12" s="69"/>
      <c r="D12" s="69"/>
      <c r="E12" s="69"/>
      <c r="F12" s="69"/>
      <c r="G12" s="69"/>
      <c r="H12" s="69"/>
      <c r="I12" s="69"/>
      <c r="J12" s="69"/>
    </row>
    <row r="13" spans="1:18" x14ac:dyDescent="0.25">
      <c r="B13" s="68"/>
      <c r="H13" s="68"/>
    </row>
    <row r="14" spans="1:18" ht="15.6" x14ac:dyDescent="0.3">
      <c r="A14" s="113" t="s">
        <v>472</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O18" sqref="O18"/>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0.44140625" style="107" customWidth="1"/>
    <col min="7" max="7" width="23.109375" style="107" customWidth="1"/>
    <col min="8" max="8" width="11.44140625" style="107" customWidth="1"/>
    <col min="9" max="10" width="11.44140625" style="12" customWidth="1"/>
    <col min="11" max="11" width="15.109375" style="12" customWidth="1"/>
    <col min="12" max="12" width="2.5546875" style="12" customWidth="1"/>
    <col min="13" max="13" width="9.109375" style="108"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 &amp; Sex Adjusted Annual Proportion of Residents with 1+ Rx for Opioids by Regions, 2012/13, 2017/18 &amp; 2022/23(ref), proportion</v>
      </c>
    </row>
    <row r="3" spans="1:34" x14ac:dyDescent="0.3">
      <c r="B3" s="27" t="str">
        <f>'Raw Data'!B6</f>
        <v xml:space="preserve">date:  November 27, 2024 </v>
      </c>
    </row>
    <row r="4" spans="1:34" x14ac:dyDescent="0.3">
      <c r="AD4"/>
      <c r="AE4"/>
    </row>
    <row r="5" spans="1:34" s="3" customFormat="1" x14ac:dyDescent="0.3">
      <c r="A5" s="3" t="s">
        <v>243</v>
      </c>
      <c r="B5" s="2" t="s">
        <v>179</v>
      </c>
      <c r="C5" s="3" t="s">
        <v>129</v>
      </c>
      <c r="D5" s="26" t="s">
        <v>401</v>
      </c>
      <c r="E5" s="2" t="s">
        <v>402</v>
      </c>
      <c r="F5" s="7" t="s">
        <v>207</v>
      </c>
      <c r="G5" s="7" t="s">
        <v>208</v>
      </c>
      <c r="H5" s="7" t="s">
        <v>209</v>
      </c>
      <c r="I5" s="13"/>
      <c r="J5" s="15" t="s">
        <v>272</v>
      </c>
      <c r="K5" s="44"/>
    </row>
    <row r="6" spans="1:34" x14ac:dyDescent="0.3">
      <c r="A6">
        <v>6</v>
      </c>
      <c r="B6" s="27" t="s">
        <v>130</v>
      </c>
      <c r="C6" t="str">
        <f>IF('Raw Data'!BC13&lt;0,CONCATENATE("(",-1*'Raw Data'!BC13,")"),'Raw Data'!BC13)</f>
        <v>(b)</v>
      </c>
      <c r="D6" s="28" t="s">
        <v>48</v>
      </c>
      <c r="E6" s="27" t="str">
        <f t="shared" ref="E6:E11" si="0">CONCATENATE(B6)&amp; (C6)</f>
        <v>Manitoba (b)</v>
      </c>
      <c r="F6" s="12">
        <f>('Raw Data'!E13)*100</f>
        <v>12.775232789999999</v>
      </c>
      <c r="G6" s="12">
        <f>'Raw Data'!Q13*100</f>
        <v>12.106647800000001</v>
      </c>
      <c r="H6" s="12">
        <f>'Raw Data'!AC13*100</f>
        <v>9.5036524700000005</v>
      </c>
      <c r="J6" s="15">
        <v>8</v>
      </c>
      <c r="K6" s="14" t="s">
        <v>162</v>
      </c>
      <c r="L6" s="29"/>
      <c r="M6"/>
      <c r="N6" s="27"/>
      <c r="S6" s="6"/>
      <c r="T6" s="6"/>
      <c r="U6" s="6"/>
      <c r="AA6"/>
      <c r="AB6"/>
      <c r="AC6"/>
      <c r="AD6"/>
      <c r="AE6"/>
    </row>
    <row r="7" spans="1:34" x14ac:dyDescent="0.3">
      <c r="A7">
        <v>5</v>
      </c>
      <c r="B7" s="27" t="s">
        <v>170</v>
      </c>
      <c r="C7" t="str">
        <f>IF('Raw Data'!BC12&lt;0,CONCATENATE("(",-1*'Raw Data'!BC12,")"),'Raw Data'!BC12)</f>
        <v>(1,2,3,b)</v>
      </c>
      <c r="D7"/>
      <c r="E7" s="27" t="str">
        <f t="shared" si="0"/>
        <v>Northern Health Region (1,2,3,b)</v>
      </c>
      <c r="F7" s="12">
        <f>'Raw Data'!E12*100</f>
        <v>16.55727778</v>
      </c>
      <c r="G7" s="12">
        <f>'Raw Data'!Q12*100</f>
        <v>18.001680990000001</v>
      </c>
      <c r="H7" s="12">
        <f>'Raw Data'!AC12*100</f>
        <v>14.088979909999999</v>
      </c>
      <c r="J7" s="15">
        <v>9</v>
      </c>
      <c r="K7" s="44" t="s">
        <v>163</v>
      </c>
      <c r="L7" s="29"/>
      <c r="M7"/>
      <c r="N7" s="27"/>
      <c r="S7" s="6"/>
      <c r="T7" s="6"/>
      <c r="U7" s="6"/>
      <c r="AA7"/>
      <c r="AB7"/>
      <c r="AC7"/>
      <c r="AD7"/>
      <c r="AE7"/>
    </row>
    <row r="8" spans="1:34" x14ac:dyDescent="0.3">
      <c r="A8">
        <v>4</v>
      </c>
      <c r="B8" s="27" t="s">
        <v>172</v>
      </c>
      <c r="C8" t="str">
        <f>IF('Raw Data'!BC11&lt;0,CONCATENATE("(",-1*'Raw Data'!BC11,")"),'Raw Data'!BC11)</f>
        <v>(b)</v>
      </c>
      <c r="D8"/>
      <c r="E8" s="27" t="str">
        <f t="shared" si="0"/>
        <v>Prairie Mountain Health (b)</v>
      </c>
      <c r="F8" s="12">
        <f>'Raw Data'!E11*100</f>
        <v>13.78640789</v>
      </c>
      <c r="G8" s="12">
        <f>'Raw Data'!Q11*100</f>
        <v>12.9130878</v>
      </c>
      <c r="H8" s="12">
        <f>'Raw Data'!AC11*100</f>
        <v>10.41900592</v>
      </c>
      <c r="J8" s="15">
        <v>10</v>
      </c>
      <c r="K8" s="44" t="s">
        <v>165</v>
      </c>
      <c r="L8" s="29"/>
      <c r="M8"/>
      <c r="N8" s="27"/>
      <c r="S8" s="6"/>
      <c r="T8" s="6"/>
      <c r="U8" s="6"/>
      <c r="AA8"/>
      <c r="AB8"/>
      <c r="AC8"/>
      <c r="AD8"/>
      <c r="AE8"/>
    </row>
    <row r="9" spans="1:34" x14ac:dyDescent="0.3">
      <c r="A9">
        <v>3</v>
      </c>
      <c r="B9" s="27" t="s">
        <v>171</v>
      </c>
      <c r="C9" t="str">
        <f>IF('Raw Data'!BC10&lt;0,CONCATENATE("(",-1*'Raw Data'!BC10,")"),'Raw Data'!BC10)</f>
        <v>(b)</v>
      </c>
      <c r="D9"/>
      <c r="E9" s="27" t="str">
        <f t="shared" si="0"/>
        <v>Interlake-Eastern RHA (b)</v>
      </c>
      <c r="F9" s="12">
        <f>'Raw Data'!E10*100</f>
        <v>13.698768250000001</v>
      </c>
      <c r="G9" s="12">
        <f>'Raw Data'!Q10*100</f>
        <v>13.21483147</v>
      </c>
      <c r="H9" s="12">
        <f>'Raw Data'!AC10*100</f>
        <v>10.551338680000001</v>
      </c>
      <c r="J9" s="15">
        <v>11</v>
      </c>
      <c r="K9" s="44" t="s">
        <v>164</v>
      </c>
      <c r="L9" s="29"/>
      <c r="M9"/>
      <c r="N9" s="27"/>
      <c r="S9" s="6"/>
      <c r="T9" s="6"/>
      <c r="U9" s="6"/>
      <c r="AA9"/>
      <c r="AB9"/>
      <c r="AC9"/>
      <c r="AD9"/>
      <c r="AE9"/>
    </row>
    <row r="10" spans="1:34" x14ac:dyDescent="0.3">
      <c r="A10">
        <v>2</v>
      </c>
      <c r="B10" s="27" t="s">
        <v>173</v>
      </c>
      <c r="C10" t="str">
        <f>IF('Raw Data'!BC9&lt;0,CONCATENATE("(",-1*'Raw Data'!BC9,")"),'Raw Data'!BC9)</f>
        <v>(b)</v>
      </c>
      <c r="D10"/>
      <c r="E10" s="27" t="str">
        <f t="shared" si="0"/>
        <v>Winnipeg RHA (b)</v>
      </c>
      <c r="F10" s="12">
        <f>'Raw Data'!E9*100</f>
        <v>12.394274789999999</v>
      </c>
      <c r="G10" s="12">
        <f>'Raw Data'!Q9*100</f>
        <v>11.37055419</v>
      </c>
      <c r="H10" s="12">
        <f>'Raw Data'!AC9*100</f>
        <v>8.9446311000000005</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(1,2,3,b)</v>
      </c>
      <c r="D11"/>
      <c r="E11" s="27" t="str">
        <f t="shared" si="0"/>
        <v>Southern Health-Santé Sud (1,2,3,b)</v>
      </c>
      <c r="F11" s="12">
        <f>'Raw Data'!E8*100</f>
        <v>10.524811570000001</v>
      </c>
      <c r="G11" s="12">
        <f>'Raw Data'!Q8*100</f>
        <v>9.9725360999999992</v>
      </c>
      <c r="H11" s="12">
        <f>'Raw Data'!AC8*100</f>
        <v>7.6388791200000004</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 &amp; Sex Adjusted Annual Proportion of Residents with 1+ Rx for Opioids by Income Quintile, 2012/13, 2017/18 &amp; 2022/23(ref), proportion</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428</v>
      </c>
      <c r="O17" s="6" t="s">
        <v>429</v>
      </c>
      <c r="P17" s="6" t="s">
        <v>430</v>
      </c>
      <c r="R17" s="29"/>
      <c r="V17"/>
      <c r="W17"/>
      <c r="X17"/>
      <c r="AF17" s="6"/>
      <c r="AG17" s="6"/>
      <c r="AH17" s="6"/>
    </row>
    <row r="18" spans="1:34" x14ac:dyDescent="0.3">
      <c r="B18"/>
      <c r="D18"/>
      <c r="E18"/>
      <c r="F18" s="6" t="s">
        <v>403</v>
      </c>
      <c r="G18" s="6" t="s">
        <v>404</v>
      </c>
      <c r="H18" s="6" t="s">
        <v>405</v>
      </c>
      <c r="I18"/>
      <c r="J18" s="6"/>
      <c r="K18" s="6"/>
      <c r="L18" s="6"/>
      <c r="M18" s="6"/>
      <c r="N18" s="37" t="s">
        <v>427</v>
      </c>
      <c r="O18" s="6"/>
      <c r="Q18" s="3"/>
      <c r="R18" s="29"/>
      <c r="V18"/>
      <c r="W18"/>
      <c r="X18"/>
      <c r="AF18" s="6"/>
      <c r="AG18" s="6"/>
      <c r="AH18" s="6"/>
    </row>
    <row r="19" spans="1:34" x14ac:dyDescent="0.3">
      <c r="B19" s="3" t="s">
        <v>30</v>
      </c>
      <c r="C19" s="3" t="s">
        <v>420</v>
      </c>
      <c r="D19" s="26" t="s">
        <v>401</v>
      </c>
      <c r="E19" s="2" t="s">
        <v>402</v>
      </c>
      <c r="F19" s="7" t="s">
        <v>207</v>
      </c>
      <c r="G19" s="7" t="s">
        <v>208</v>
      </c>
      <c r="H19" s="7" t="s">
        <v>209</v>
      </c>
      <c r="I19" s="7"/>
      <c r="J19" s="15" t="s">
        <v>272</v>
      </c>
      <c r="K19" s="44"/>
      <c r="L19" s="7"/>
      <c r="M19" s="12"/>
      <c r="N19" s="7" t="s">
        <v>207</v>
      </c>
      <c r="O19" s="7" t="s">
        <v>208</v>
      </c>
      <c r="P19" s="7" t="s">
        <v>209</v>
      </c>
    </row>
    <row r="20" spans="1:34" ht="27" x14ac:dyDescent="0.3">
      <c r="A20" t="s">
        <v>28</v>
      </c>
      <c r="B20" s="40" t="s">
        <v>421</v>
      </c>
      <c r="C20" s="27" t="str">
        <f>IF(OR('Raw Inc Data'!BS9="s",'Raw Inc Data'!BT9="s",'Raw Inc Data'!BU9="s")," (s)","")</f>
        <v/>
      </c>
      <c r="D20" t="s">
        <v>28</v>
      </c>
      <c r="E20" s="40" t="str">
        <f>CONCATENATE(B20,C20)</f>
        <v>R1
(Lowest)</v>
      </c>
      <c r="F20" s="12">
        <f>'Raw Inc Data'!D9*100</f>
        <v>14.61315564</v>
      </c>
      <c r="G20" s="12">
        <f>'Raw Inc Data'!U9*100</f>
        <v>14.741636929999999</v>
      </c>
      <c r="H20" s="12">
        <f>'Raw Inc Data'!AL9*100</f>
        <v>10.2467781</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12.593143439999999</v>
      </c>
      <c r="G21" s="12">
        <f>'Raw Inc Data'!U10*100</f>
        <v>12.6030254</v>
      </c>
      <c r="H21" s="12">
        <f>'Raw Inc Data'!AL10*100</f>
        <v>10.683905579999999</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11.80499668</v>
      </c>
      <c r="G22" s="12">
        <f>'Raw Inc Data'!U11*100</f>
        <v>11.596674889999999</v>
      </c>
      <c r="H22" s="12">
        <f>'Raw Inc Data'!AL11*100</f>
        <v>9.4449249799999997</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12.272144170000001</v>
      </c>
      <c r="G23" s="12">
        <f>'Raw Inc Data'!U12*100</f>
        <v>10.77359946</v>
      </c>
      <c r="H23" s="12">
        <f>'Raw Inc Data'!AL12*100</f>
        <v>9.2161350500000001</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422</v>
      </c>
      <c r="C24" s="27" t="str">
        <f>IF(OR('Raw Inc Data'!BS13="s",'Raw Inc Data'!BT13="s",'Raw Inc Data'!BU13="s")," (s)","")</f>
        <v/>
      </c>
      <c r="D24"/>
      <c r="E24" s="40" t="str">
        <f t="shared" si="1"/>
        <v>Rural R5
(Highest)</v>
      </c>
      <c r="F24" s="12">
        <f>'Raw Inc Data'!D13*100</f>
        <v>11.712645419999999</v>
      </c>
      <c r="G24" s="12">
        <f>'Raw Inc Data'!U13*100</f>
        <v>11.079751359999999</v>
      </c>
      <c r="H24" s="12">
        <f>'Raw Inc Data'!AL13*100</f>
        <v>8.9701409400000003</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423</v>
      </c>
      <c r="C25" s="27" t="str">
        <f>IF(OR('Raw Inc Data'!BS14="s",'Raw Inc Data'!BT14="s",'Raw Inc Data'!BU14="s")," (s)","")</f>
        <v/>
      </c>
      <c r="D25" t="s">
        <v>28</v>
      </c>
      <c r="E25" s="40" t="str">
        <f t="shared" si="1"/>
        <v>U1
(Lowest)</v>
      </c>
      <c r="F25" s="12">
        <f>'Raw Inc Data'!D14*100</f>
        <v>15.07962223</v>
      </c>
      <c r="G25" s="12">
        <f>'Raw Inc Data'!U14*100</f>
        <v>13.935707410000001</v>
      </c>
      <c r="H25" s="12">
        <f>'Raw Inc Data'!AL14*100</f>
        <v>10.359923349999999</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12.541370369999999</v>
      </c>
      <c r="G26" s="12">
        <f>'Raw Inc Data'!U15*100</f>
        <v>11.41933843</v>
      </c>
      <c r="H26" s="12">
        <f>'Raw Inc Data'!AL15*100</f>
        <v>8.9722210400000009</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11.71224088</v>
      </c>
      <c r="G27" s="12">
        <f>'Raw Inc Data'!U16*100</f>
        <v>10.57205974</v>
      </c>
      <c r="H27" s="12">
        <f>'Raw Inc Data'!AL16*100</f>
        <v>8.1587385999999995</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10.510339389999999</v>
      </c>
      <c r="G28" s="12">
        <f>'Raw Inc Data'!U17*100</f>
        <v>9.9827040500000006</v>
      </c>
      <c r="H28" s="12">
        <f>'Raw Inc Data'!AL17*100</f>
        <v>7.8275569100000002</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424</v>
      </c>
      <c r="C29" s="27" t="str">
        <f>IF(OR('Raw Inc Data'!BS18="s",'Raw Inc Data'!BT18="s",'Raw Inc Data'!BU18="s")," (s)","")</f>
        <v/>
      </c>
      <c r="D29"/>
      <c r="E29" s="40" t="str">
        <f t="shared" si="1"/>
        <v>Urban U5
(Highest)</v>
      </c>
      <c r="F29" s="12">
        <f>'Raw Inc Data'!D18*100</f>
        <v>10.214291709999999</v>
      </c>
      <c r="G29" s="12">
        <f>'Raw Inc Data'!U18*100</f>
        <v>9.3549196200000004</v>
      </c>
      <c r="H29" s="12">
        <f>'Raw Inc Data'!AL18*100</f>
        <v>7.6146501100000004</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250</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407</v>
      </c>
      <c r="G33" s="30" t="s">
        <v>408</v>
      </c>
      <c r="H33" t="s">
        <v>409</v>
      </c>
      <c r="I33"/>
      <c r="J33" s="37" t="s">
        <v>406</v>
      </c>
      <c r="K33" s="6"/>
      <c r="L33" s="31"/>
      <c r="M33" s="30"/>
      <c r="N33" s="30"/>
      <c r="O33" s="30"/>
      <c r="R33" s="29"/>
      <c r="V33"/>
      <c r="W33"/>
      <c r="X33"/>
      <c r="AF33" s="6"/>
      <c r="AG33" s="6"/>
      <c r="AH33" s="6"/>
    </row>
    <row r="34" spans="2:34" x14ac:dyDescent="0.3">
      <c r="B34"/>
      <c r="D34"/>
      <c r="E34" s="23" t="s">
        <v>278</v>
      </c>
      <c r="F34" s="24" t="str">
        <f>IF('Raw Inc Data'!BN9="r","*","")</f>
        <v>*</v>
      </c>
      <c r="G34" s="24" t="str">
        <f>IF('Raw Inc Data'!BO9="r","*","")</f>
        <v>*</v>
      </c>
      <c r="H34" s="24" t="str">
        <f>IF('Raw Inc Data'!BP9="r","*","")</f>
        <v>*</v>
      </c>
      <c r="I34" s="22"/>
      <c r="J34" s="38" t="s">
        <v>278</v>
      </c>
      <c r="K34" s="38" t="s">
        <v>410</v>
      </c>
      <c r="L34" s="38" t="s">
        <v>412</v>
      </c>
      <c r="M34" s="38" t="s">
        <v>413</v>
      </c>
      <c r="N34"/>
      <c r="O34" s="29"/>
    </row>
    <row r="35" spans="2:34" x14ac:dyDescent="0.3">
      <c r="B35"/>
      <c r="D35"/>
      <c r="E35" s="23" t="s">
        <v>277</v>
      </c>
      <c r="F35" s="24" t="str">
        <f>IF('Raw Inc Data'!BN14="u","*","")</f>
        <v>*</v>
      </c>
      <c r="G35" s="24" t="str">
        <f>IF('Raw Inc Data'!BO14="u","*","")</f>
        <v>*</v>
      </c>
      <c r="H35" s="24" t="str">
        <f>IF('Raw Inc Data'!BP14="u","*","")</f>
        <v>*</v>
      </c>
      <c r="I35" s="32"/>
      <c r="J35" s="38" t="s">
        <v>277</v>
      </c>
      <c r="K35" s="38" t="s">
        <v>411</v>
      </c>
      <c r="L35" s="38" t="s">
        <v>415</v>
      </c>
      <c r="M35" s="38" t="s">
        <v>414</v>
      </c>
      <c r="N35"/>
      <c r="O35" s="29"/>
    </row>
    <row r="36" spans="2:34" x14ac:dyDescent="0.3">
      <c r="B36"/>
      <c r="D36"/>
      <c r="E36" s="33" t="s">
        <v>280</v>
      </c>
      <c r="F36" s="34"/>
      <c r="G36" s="24" t="str">
        <f>IF('Raw Inc Data'!BQ9="a"," (a)","")</f>
        <v/>
      </c>
      <c r="H36" s="24" t="str">
        <f>IF('Raw Inc Data'!BR9="b"," (b)","")</f>
        <v/>
      </c>
      <c r="I36" s="22"/>
      <c r="J36" s="38" t="s">
        <v>280</v>
      </c>
      <c r="K36" s="38"/>
      <c r="L36" s="38" t="s">
        <v>416</v>
      </c>
      <c r="M36" s="38" t="s">
        <v>417</v>
      </c>
      <c r="N36" s="6"/>
      <c r="O36" s="29"/>
    </row>
    <row r="37" spans="2:34" x14ac:dyDescent="0.3">
      <c r="B37"/>
      <c r="D37"/>
      <c r="E37" s="33" t="s">
        <v>279</v>
      </c>
      <c r="F37" s="34"/>
      <c r="G37" s="24" t="str">
        <f>IF('Raw Inc Data'!BQ14="a"," (a)","")</f>
        <v/>
      </c>
      <c r="H37" s="24" t="str">
        <f>IF('Raw Inc Data'!BR14="b"," (b)","")</f>
        <v/>
      </c>
      <c r="I37" s="22"/>
      <c r="J37" s="39" t="s">
        <v>279</v>
      </c>
      <c r="K37" s="38"/>
      <c r="L37" s="38" t="s">
        <v>418</v>
      </c>
      <c r="M37" s="24" t="s">
        <v>419</v>
      </c>
      <c r="N37" s="6"/>
      <c r="O37" s="29"/>
    </row>
    <row r="38" spans="2:34" x14ac:dyDescent="0.3">
      <c r="B38"/>
      <c r="D38"/>
      <c r="E38" s="23" t="s">
        <v>384</v>
      </c>
      <c r="F38" s="25" t="str">
        <f>CONCATENATE(F$19,F34)</f>
        <v>2012/13*</v>
      </c>
      <c r="G38" s="25" t="str">
        <f>CONCATENATE(G$19,G34,G36)</f>
        <v>2017/18*</v>
      </c>
      <c r="H38" s="25" t="str">
        <f>CONCATENATE(H$19,H34,H36)</f>
        <v>2022/23*</v>
      </c>
      <c r="I38" s="6"/>
      <c r="J38" s="38"/>
      <c r="K38" s="38"/>
      <c r="L38" s="38"/>
      <c r="M38" s="24"/>
      <c r="N38" s="6"/>
      <c r="O38" s="29"/>
    </row>
    <row r="39" spans="2:34" x14ac:dyDescent="0.3">
      <c r="B39"/>
      <c r="D39"/>
      <c r="E39" s="23" t="s">
        <v>385</v>
      </c>
      <c r="F39" s="25" t="str">
        <f>CONCATENATE(F$19,F35)</f>
        <v>2012/13*</v>
      </c>
      <c r="G39" s="25" t="str">
        <f>CONCATENATE(G$19,G35,G37)</f>
        <v>2017/18*</v>
      </c>
      <c r="H39" s="25" t="str">
        <f>CONCATENATE(H$19,H35,H37)</f>
        <v>2022/23*</v>
      </c>
      <c r="I39" s="6"/>
      <c r="J39" s="24"/>
      <c r="K39" s="24"/>
      <c r="L39" s="24"/>
      <c r="M39" s="24"/>
      <c r="N39" s="6"/>
      <c r="O39" s="29"/>
    </row>
    <row r="40" spans="2:34" x14ac:dyDescent="0.3">
      <c r="B40"/>
      <c r="D40"/>
      <c r="J40" s="6"/>
      <c r="K40" s="6"/>
      <c r="L40" s="6"/>
      <c r="M40" s="6"/>
      <c r="N40" s="6"/>
      <c r="O40" s="29"/>
    </row>
    <row r="41" spans="2:34" x14ac:dyDescent="0.3">
      <c r="B41" s="49" t="s">
        <v>431</v>
      </c>
      <c r="C41" s="49"/>
      <c r="D41" s="50"/>
      <c r="E41" s="50"/>
      <c r="F41" s="50"/>
      <c r="G41" s="50"/>
      <c r="H41" s="50"/>
      <c r="I41" s="50"/>
      <c r="J41" s="50"/>
      <c r="K41" s="50"/>
      <c r="L41" s="50"/>
      <c r="M41" s="50"/>
      <c r="N41" s="50"/>
      <c r="O41" s="50"/>
      <c r="P41" s="50"/>
      <c r="Q41" s="50"/>
      <c r="R41" s="5"/>
      <c r="U41" s="6"/>
      <c r="AE41"/>
    </row>
    <row r="42" spans="2:34" x14ac:dyDescent="0.3">
      <c r="L42" s="108"/>
      <c r="M42" s="44"/>
      <c r="N42"/>
      <c r="U42" s="6"/>
      <c r="AE42"/>
    </row>
    <row r="43" spans="2:34" x14ac:dyDescent="0.3">
      <c r="L43" s="108"/>
      <c r="M43" s="44"/>
      <c r="N43"/>
      <c r="U43" s="6"/>
      <c r="AE43"/>
    </row>
    <row r="44" spans="2:34" x14ac:dyDescent="0.3">
      <c r="L44" s="108"/>
      <c r="M44" s="44"/>
      <c r="N44"/>
      <c r="U44" s="6"/>
      <c r="AE44"/>
    </row>
    <row r="45" spans="2:34" x14ac:dyDescent="0.3">
      <c r="L45" s="108"/>
      <c r="M45" s="44"/>
      <c r="N45"/>
      <c r="U45" s="6"/>
      <c r="AE45"/>
    </row>
    <row r="46" spans="2:34" x14ac:dyDescent="0.3">
      <c r="L46" s="108"/>
      <c r="M46" s="44"/>
      <c r="N46"/>
      <c r="U46" s="6"/>
      <c r="AE46"/>
    </row>
    <row r="47" spans="2:34" x14ac:dyDescent="0.3">
      <c r="L47" s="108"/>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O18" sqref="O18"/>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440</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6"/>
      <c r="BE5" s="86"/>
      <c r="BF5" s="86"/>
    </row>
    <row r="6" spans="1:93" x14ac:dyDescent="0.3">
      <c r="A6" s="9"/>
      <c r="B6" t="s">
        <v>456</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6"/>
      <c r="BE6" s="86"/>
      <c r="BF6" s="86"/>
    </row>
    <row r="7" spans="1:93" x14ac:dyDescent="0.3">
      <c r="A7" s="9"/>
      <c r="B7" t="s">
        <v>0</v>
      </c>
      <c r="C7" s="92" t="s">
        <v>1</v>
      </c>
      <c r="D7" s="94" t="s">
        <v>2</v>
      </c>
      <c r="E7" s="101" t="s">
        <v>3</v>
      </c>
      <c r="F7" s="94" t="s">
        <v>4</v>
      </c>
      <c r="G7" s="94" t="s">
        <v>5</v>
      </c>
      <c r="H7" s="94" t="s">
        <v>6</v>
      </c>
      <c r="I7" s="95" t="s">
        <v>7</v>
      </c>
      <c r="J7" s="94" t="s">
        <v>155</v>
      </c>
      <c r="K7" s="94" t="s">
        <v>156</v>
      </c>
      <c r="L7" s="94" t="s">
        <v>8</v>
      </c>
      <c r="M7" s="94" t="s">
        <v>9</v>
      </c>
      <c r="N7" s="94" t="s">
        <v>10</v>
      </c>
      <c r="O7" s="94" t="s">
        <v>11</v>
      </c>
      <c r="P7" s="94" t="s">
        <v>12</v>
      </c>
      <c r="Q7" s="101" t="s">
        <v>13</v>
      </c>
      <c r="R7" s="94" t="s">
        <v>14</v>
      </c>
      <c r="S7" s="94" t="s">
        <v>15</v>
      </c>
      <c r="T7" s="94" t="s">
        <v>16</v>
      </c>
      <c r="U7" s="95" t="s">
        <v>17</v>
      </c>
      <c r="V7" s="94" t="s">
        <v>157</v>
      </c>
      <c r="W7" s="94" t="s">
        <v>158</v>
      </c>
      <c r="X7" s="94" t="s">
        <v>18</v>
      </c>
      <c r="Y7" s="94" t="s">
        <v>19</v>
      </c>
      <c r="Z7" s="94" t="s">
        <v>20</v>
      </c>
      <c r="AA7" s="94" t="s">
        <v>211</v>
      </c>
      <c r="AB7" s="94" t="s">
        <v>212</v>
      </c>
      <c r="AC7" s="101" t="s">
        <v>213</v>
      </c>
      <c r="AD7" s="94" t="s">
        <v>214</v>
      </c>
      <c r="AE7" s="94" t="s">
        <v>215</v>
      </c>
      <c r="AF7" s="94" t="s">
        <v>216</v>
      </c>
      <c r="AG7" s="95" t="s">
        <v>217</v>
      </c>
      <c r="AH7" s="94" t="s">
        <v>218</v>
      </c>
      <c r="AI7" s="94" t="s">
        <v>219</v>
      </c>
      <c r="AJ7" s="94" t="s">
        <v>220</v>
      </c>
      <c r="AK7" s="94" t="s">
        <v>221</v>
      </c>
      <c r="AL7" s="94" t="s">
        <v>222</v>
      </c>
      <c r="AM7" s="94" t="s">
        <v>223</v>
      </c>
      <c r="AN7" s="94" t="s">
        <v>224</v>
      </c>
      <c r="AO7" s="94" t="s">
        <v>225</v>
      </c>
      <c r="AP7" s="94" t="s">
        <v>226</v>
      </c>
      <c r="AQ7" s="94" t="s">
        <v>21</v>
      </c>
      <c r="AR7" s="94" t="s">
        <v>22</v>
      </c>
      <c r="AS7" s="94" t="s">
        <v>23</v>
      </c>
      <c r="AT7" s="94" t="s">
        <v>24</v>
      </c>
      <c r="AU7" s="92" t="s">
        <v>159</v>
      </c>
      <c r="AV7" s="92" t="s">
        <v>160</v>
      </c>
      <c r="AW7" s="92" t="s">
        <v>227</v>
      </c>
      <c r="AX7" s="92" t="s">
        <v>161</v>
      </c>
      <c r="AY7" s="92" t="s">
        <v>228</v>
      </c>
      <c r="AZ7" s="92" t="s">
        <v>25</v>
      </c>
      <c r="BA7" s="92" t="s">
        <v>26</v>
      </c>
      <c r="BB7" s="92" t="s">
        <v>229</v>
      </c>
      <c r="BC7" s="96" t="s">
        <v>27</v>
      </c>
      <c r="BD7" s="97" t="s">
        <v>131</v>
      </c>
      <c r="BE7" s="97" t="s">
        <v>132</v>
      </c>
      <c r="BF7" s="97" t="s">
        <v>230</v>
      </c>
    </row>
    <row r="8" spans="1:93" s="3" customFormat="1" x14ac:dyDescent="0.3">
      <c r="A8" s="9" t="s">
        <v>425</v>
      </c>
      <c r="B8" s="3" t="s">
        <v>162</v>
      </c>
      <c r="C8" s="102">
        <v>18048</v>
      </c>
      <c r="D8" s="103">
        <v>184853</v>
      </c>
      <c r="E8" s="101">
        <v>0.10524811570000001</v>
      </c>
      <c r="F8" s="100">
        <v>9.2127910300000004E-2</v>
      </c>
      <c r="G8" s="100">
        <v>0.12023680790000001</v>
      </c>
      <c r="H8" s="100">
        <v>4.3378328000000001E-3</v>
      </c>
      <c r="I8" s="104">
        <v>9.7634336500000002E-2</v>
      </c>
      <c r="J8" s="100">
        <v>9.6220263E-2</v>
      </c>
      <c r="K8" s="100">
        <v>9.9069191400000006E-2</v>
      </c>
      <c r="L8" s="100">
        <v>0.82384499320000004</v>
      </c>
      <c r="M8" s="100">
        <v>0.72114466970000002</v>
      </c>
      <c r="N8" s="100">
        <v>0.94117117049999999</v>
      </c>
      <c r="O8" s="103">
        <v>19337</v>
      </c>
      <c r="P8" s="103">
        <v>202343</v>
      </c>
      <c r="Q8" s="101">
        <v>9.9725360999999998E-2</v>
      </c>
      <c r="R8" s="100">
        <v>8.7304688300000002E-2</v>
      </c>
      <c r="S8" s="100">
        <v>0.1139130994</v>
      </c>
      <c r="T8" s="100">
        <v>4.2716476000000001E-3</v>
      </c>
      <c r="U8" s="104">
        <v>9.5565450699999999E-2</v>
      </c>
      <c r="V8" s="100">
        <v>9.4227939499999996E-2</v>
      </c>
      <c r="W8" s="100">
        <v>9.6921947199999997E-2</v>
      </c>
      <c r="X8" s="100">
        <v>0.82372397919999996</v>
      </c>
      <c r="Y8" s="100">
        <v>0.72113015650000001</v>
      </c>
      <c r="Z8" s="100">
        <v>0.94091363080000001</v>
      </c>
      <c r="AA8" s="103">
        <v>16593</v>
      </c>
      <c r="AB8" s="103">
        <v>222889</v>
      </c>
      <c r="AC8" s="101">
        <v>7.63887912E-2</v>
      </c>
      <c r="AD8" s="100">
        <v>6.6852965E-2</v>
      </c>
      <c r="AE8" s="100">
        <v>8.72847962E-2</v>
      </c>
      <c r="AF8" s="100">
        <v>1.3244668999999999E-3</v>
      </c>
      <c r="AG8" s="104">
        <v>7.4445127400000005E-2</v>
      </c>
      <c r="AH8" s="100">
        <v>7.3320983000000006E-2</v>
      </c>
      <c r="AI8" s="100">
        <v>7.5586506999999997E-2</v>
      </c>
      <c r="AJ8" s="100">
        <v>0.80378350850000002</v>
      </c>
      <c r="AK8" s="100">
        <v>0.70344496739999995</v>
      </c>
      <c r="AL8" s="100">
        <v>0.91843421790000002</v>
      </c>
      <c r="AM8" s="100">
        <v>1.2242239999999999E-4</v>
      </c>
      <c r="AN8" s="100">
        <v>0.76599162399999998</v>
      </c>
      <c r="AO8" s="100">
        <v>0.66857470870000002</v>
      </c>
      <c r="AP8" s="100">
        <v>0.87760299689999999</v>
      </c>
      <c r="AQ8" s="100">
        <v>0.43574614880000001</v>
      </c>
      <c r="AR8" s="100">
        <v>0.94752633220000004</v>
      </c>
      <c r="AS8" s="100">
        <v>0.82741794589999995</v>
      </c>
      <c r="AT8" s="100">
        <v>1.0850697095999999</v>
      </c>
      <c r="AU8" s="102">
        <v>1</v>
      </c>
      <c r="AV8" s="102">
        <v>2</v>
      </c>
      <c r="AW8" s="102">
        <v>3</v>
      </c>
      <c r="AX8" s="102" t="s">
        <v>28</v>
      </c>
      <c r="AY8" s="102" t="s">
        <v>232</v>
      </c>
      <c r="AZ8" s="102" t="s">
        <v>28</v>
      </c>
      <c r="BA8" s="102" t="s">
        <v>28</v>
      </c>
      <c r="BB8" s="102" t="s">
        <v>28</v>
      </c>
      <c r="BC8" s="96" t="s">
        <v>238</v>
      </c>
      <c r="BD8" s="97">
        <v>18048</v>
      </c>
      <c r="BE8" s="97">
        <v>19337</v>
      </c>
      <c r="BF8" s="97">
        <v>16593</v>
      </c>
      <c r="BG8" s="37"/>
      <c r="BH8" s="37"/>
      <c r="BI8" s="37"/>
      <c r="BJ8" s="37"/>
      <c r="BK8" s="37"/>
      <c r="BL8" s="37"/>
      <c r="BM8" s="37"/>
      <c r="BN8" s="37"/>
      <c r="BO8" s="37"/>
      <c r="BP8" s="37"/>
      <c r="BQ8" s="37"/>
      <c r="BR8" s="37"/>
      <c r="BS8" s="37"/>
      <c r="BT8" s="37"/>
      <c r="BU8" s="37"/>
      <c r="BV8" s="37"/>
      <c r="BW8" s="37"/>
    </row>
    <row r="9" spans="1:93" x14ac:dyDescent="0.3">
      <c r="A9" s="9"/>
      <c r="B9" t="s">
        <v>163</v>
      </c>
      <c r="C9" s="92">
        <v>89233</v>
      </c>
      <c r="D9" s="105">
        <v>725246</v>
      </c>
      <c r="E9" s="106">
        <v>0.1239427479</v>
      </c>
      <c r="F9" s="94">
        <v>0.1087188523</v>
      </c>
      <c r="G9" s="94">
        <v>0.14129844489999999</v>
      </c>
      <c r="H9" s="94">
        <v>0.65072643630000004</v>
      </c>
      <c r="I9" s="95">
        <v>0.1230382518</v>
      </c>
      <c r="J9" s="94">
        <v>0.12223361200000001</v>
      </c>
      <c r="K9" s="94">
        <v>0.1238481885</v>
      </c>
      <c r="L9" s="94">
        <v>0.97017995700000004</v>
      </c>
      <c r="M9" s="94">
        <v>0.8510126912</v>
      </c>
      <c r="N9" s="94">
        <v>1.1060342090999999</v>
      </c>
      <c r="O9" s="105">
        <v>90498</v>
      </c>
      <c r="P9" s="105">
        <v>781354</v>
      </c>
      <c r="Q9" s="106">
        <v>0.1137055419</v>
      </c>
      <c r="R9" s="94">
        <v>9.9806784999999995E-2</v>
      </c>
      <c r="S9" s="94">
        <v>0.12953979290000001</v>
      </c>
      <c r="T9" s="94">
        <v>0.3456832252</v>
      </c>
      <c r="U9" s="95">
        <v>0.11582202179999999</v>
      </c>
      <c r="V9" s="94">
        <v>0.1150698695</v>
      </c>
      <c r="W9" s="94">
        <v>0.1165790904</v>
      </c>
      <c r="X9" s="94">
        <v>0.93919922180000004</v>
      </c>
      <c r="Y9" s="94">
        <v>0.82439653550000003</v>
      </c>
      <c r="Z9" s="94">
        <v>1.0699889437000001</v>
      </c>
      <c r="AA9" s="105">
        <v>74914</v>
      </c>
      <c r="AB9" s="105">
        <v>817974</v>
      </c>
      <c r="AC9" s="106">
        <v>8.9446311000000001E-2</v>
      </c>
      <c r="AD9" s="94">
        <v>7.8513122500000004E-2</v>
      </c>
      <c r="AE9" s="94">
        <v>0.1019019788</v>
      </c>
      <c r="AF9" s="94">
        <v>0.3620984451</v>
      </c>
      <c r="AG9" s="95">
        <v>9.1584818100000007E-2</v>
      </c>
      <c r="AH9" s="94">
        <v>9.0931332500000003E-2</v>
      </c>
      <c r="AI9" s="94">
        <v>9.22430001E-2</v>
      </c>
      <c r="AJ9" s="94">
        <v>0.94117826039999997</v>
      </c>
      <c r="AK9" s="94">
        <v>0.82613629629999996</v>
      </c>
      <c r="AL9" s="94">
        <v>1.0722401639000001</v>
      </c>
      <c r="AM9" s="94">
        <v>3.235976E-4</v>
      </c>
      <c r="AN9" s="94">
        <v>0.78664864909999999</v>
      </c>
      <c r="AO9" s="94">
        <v>0.69019442239999995</v>
      </c>
      <c r="AP9" s="94">
        <v>0.89658229209999996</v>
      </c>
      <c r="AQ9" s="94">
        <v>0.19746587860000001</v>
      </c>
      <c r="AR9" s="94">
        <v>0.91740375159999998</v>
      </c>
      <c r="AS9" s="94">
        <v>0.80468148900000003</v>
      </c>
      <c r="AT9" s="94">
        <v>1.0459164961</v>
      </c>
      <c r="AU9" s="92" t="s">
        <v>28</v>
      </c>
      <c r="AV9" s="92" t="s">
        <v>28</v>
      </c>
      <c r="AW9" s="92" t="s">
        <v>28</v>
      </c>
      <c r="AX9" s="92" t="s">
        <v>28</v>
      </c>
      <c r="AY9" s="92" t="s">
        <v>232</v>
      </c>
      <c r="AZ9" s="92" t="s">
        <v>28</v>
      </c>
      <c r="BA9" s="92" t="s">
        <v>28</v>
      </c>
      <c r="BB9" s="92" t="s">
        <v>28</v>
      </c>
      <c r="BC9" s="98" t="s">
        <v>275</v>
      </c>
      <c r="BD9" s="99">
        <v>89233</v>
      </c>
      <c r="BE9" s="99">
        <v>90498</v>
      </c>
      <c r="BF9" s="99">
        <v>74914</v>
      </c>
    </row>
    <row r="10" spans="1:93" x14ac:dyDescent="0.3">
      <c r="A10" s="9"/>
      <c r="B10" t="s">
        <v>165</v>
      </c>
      <c r="C10" s="92">
        <v>17143</v>
      </c>
      <c r="D10" s="105">
        <v>124641</v>
      </c>
      <c r="E10" s="106">
        <v>0.13698768250000001</v>
      </c>
      <c r="F10" s="94">
        <v>0.1198165242</v>
      </c>
      <c r="G10" s="94">
        <v>0.15661967569999999</v>
      </c>
      <c r="H10" s="94">
        <v>0.30704652840000002</v>
      </c>
      <c r="I10" s="95">
        <v>0.13753901199999999</v>
      </c>
      <c r="J10" s="94">
        <v>0.13549546770000001</v>
      </c>
      <c r="K10" s="94">
        <v>0.1396133772</v>
      </c>
      <c r="L10" s="94">
        <v>1.0722910872</v>
      </c>
      <c r="M10" s="94">
        <v>0.93788133849999999</v>
      </c>
      <c r="N10" s="94">
        <v>1.2259633799</v>
      </c>
      <c r="O10" s="105">
        <v>17959</v>
      </c>
      <c r="P10" s="105">
        <v>129174</v>
      </c>
      <c r="Q10" s="106">
        <v>0.13214831469999999</v>
      </c>
      <c r="R10" s="94">
        <v>0.1155926874</v>
      </c>
      <c r="S10" s="94">
        <v>0.15107510239999999</v>
      </c>
      <c r="T10" s="94">
        <v>0.19967206500000001</v>
      </c>
      <c r="U10" s="95">
        <v>0.13902952609999999</v>
      </c>
      <c r="V10" s="94">
        <v>0.1370109642</v>
      </c>
      <c r="W10" s="94">
        <v>0.1410778271</v>
      </c>
      <c r="X10" s="94">
        <v>1.0915351371999999</v>
      </c>
      <c r="Y10" s="94">
        <v>0.95478690119999998</v>
      </c>
      <c r="Z10" s="94">
        <v>1.2478689792</v>
      </c>
      <c r="AA10" s="105">
        <v>15867</v>
      </c>
      <c r="AB10" s="105">
        <v>136629</v>
      </c>
      <c r="AC10" s="106">
        <v>0.1055133868</v>
      </c>
      <c r="AD10" s="94">
        <v>9.2282886300000005E-2</v>
      </c>
      <c r="AE10" s="94">
        <v>0.1206407303</v>
      </c>
      <c r="AF10" s="94">
        <v>0.12605700119999999</v>
      </c>
      <c r="AG10" s="95">
        <v>0.1161320071</v>
      </c>
      <c r="AH10" s="94">
        <v>0.1143390155</v>
      </c>
      <c r="AI10" s="94">
        <v>0.11795311529999999</v>
      </c>
      <c r="AJ10" s="94">
        <v>1.1102403752000001</v>
      </c>
      <c r="AK10" s="94">
        <v>0.97102547240000003</v>
      </c>
      <c r="AL10" s="94">
        <v>1.2694143725</v>
      </c>
      <c r="AM10" s="94">
        <v>1.3280602999999999E-3</v>
      </c>
      <c r="AN10" s="94">
        <v>0.79844670780000004</v>
      </c>
      <c r="AO10" s="94">
        <v>0.69591521249999999</v>
      </c>
      <c r="AP10" s="94">
        <v>0.9160845084</v>
      </c>
      <c r="AQ10" s="94">
        <v>0.60713852759999998</v>
      </c>
      <c r="AR10" s="94">
        <v>0.96467297110000005</v>
      </c>
      <c r="AS10" s="94">
        <v>0.84108091740000002</v>
      </c>
      <c r="AT10" s="94">
        <v>1.1064261735000001</v>
      </c>
      <c r="AU10" s="92" t="s">
        <v>28</v>
      </c>
      <c r="AV10" s="92" t="s">
        <v>28</v>
      </c>
      <c r="AW10" s="92" t="s">
        <v>28</v>
      </c>
      <c r="AX10" s="92" t="s">
        <v>28</v>
      </c>
      <c r="AY10" s="92" t="s">
        <v>232</v>
      </c>
      <c r="AZ10" s="92" t="s">
        <v>28</v>
      </c>
      <c r="BA10" s="92" t="s">
        <v>28</v>
      </c>
      <c r="BB10" s="92" t="s">
        <v>28</v>
      </c>
      <c r="BC10" s="98" t="s">
        <v>275</v>
      </c>
      <c r="BD10" s="99">
        <v>17143</v>
      </c>
      <c r="BE10" s="99">
        <v>17959</v>
      </c>
      <c r="BF10" s="99">
        <v>15867</v>
      </c>
    </row>
    <row r="11" spans="1:93" x14ac:dyDescent="0.3">
      <c r="A11" s="9"/>
      <c r="B11" t="s">
        <v>164</v>
      </c>
      <c r="C11" s="92">
        <v>22077</v>
      </c>
      <c r="D11" s="105">
        <v>166366</v>
      </c>
      <c r="E11" s="106">
        <v>0.13786407889999999</v>
      </c>
      <c r="F11" s="94">
        <v>0.1207346139</v>
      </c>
      <c r="G11" s="94">
        <v>0.1574238211</v>
      </c>
      <c r="H11" s="94">
        <v>0.26045390499999999</v>
      </c>
      <c r="I11" s="95">
        <v>0.1327013933</v>
      </c>
      <c r="J11" s="94">
        <v>0.13096242250000001</v>
      </c>
      <c r="K11" s="94">
        <v>0.1344634549</v>
      </c>
      <c r="L11" s="94">
        <v>1.0791512081000001</v>
      </c>
      <c r="M11" s="94">
        <v>0.94506781969999998</v>
      </c>
      <c r="N11" s="94">
        <v>1.2322579457</v>
      </c>
      <c r="O11" s="105">
        <v>22066</v>
      </c>
      <c r="P11" s="105">
        <v>171224</v>
      </c>
      <c r="Q11" s="106">
        <v>0.129130878</v>
      </c>
      <c r="R11" s="94">
        <v>0.11308319040000001</v>
      </c>
      <c r="S11" s="94">
        <v>0.1474559003</v>
      </c>
      <c r="T11" s="94">
        <v>0.34087332329999998</v>
      </c>
      <c r="U11" s="95">
        <v>0.12887212070000001</v>
      </c>
      <c r="V11" s="94">
        <v>0.12718291209999999</v>
      </c>
      <c r="W11" s="94">
        <v>0.13058376499999999</v>
      </c>
      <c r="X11" s="94">
        <v>1.0666113369000001</v>
      </c>
      <c r="Y11" s="94">
        <v>0.93405864459999999</v>
      </c>
      <c r="Z11" s="94">
        <v>1.2179746427</v>
      </c>
      <c r="AA11" s="105">
        <v>18683</v>
      </c>
      <c r="AB11" s="105">
        <v>176526</v>
      </c>
      <c r="AC11" s="106">
        <v>0.1041900592</v>
      </c>
      <c r="AD11" s="94">
        <v>9.1230637099999998E-2</v>
      </c>
      <c r="AE11" s="94">
        <v>0.1189903828</v>
      </c>
      <c r="AF11" s="94">
        <v>0.17481822659999999</v>
      </c>
      <c r="AG11" s="95">
        <v>0.1058371005</v>
      </c>
      <c r="AH11" s="94">
        <v>0.1043303105</v>
      </c>
      <c r="AI11" s="94">
        <v>0.1073656523</v>
      </c>
      <c r="AJ11" s="94">
        <v>1.0963159639</v>
      </c>
      <c r="AK11" s="94">
        <v>0.95995342189999999</v>
      </c>
      <c r="AL11" s="94">
        <v>1.2520489695000001</v>
      </c>
      <c r="AM11" s="94">
        <v>1.8901480999999999E-3</v>
      </c>
      <c r="AN11" s="94">
        <v>0.8068562748</v>
      </c>
      <c r="AO11" s="94">
        <v>0.70469406749999997</v>
      </c>
      <c r="AP11" s="94">
        <v>0.92382932979999999</v>
      </c>
      <c r="AQ11" s="94">
        <v>0.34169927649999998</v>
      </c>
      <c r="AR11" s="94">
        <v>0.93665354290000002</v>
      </c>
      <c r="AS11" s="94">
        <v>0.8184518744</v>
      </c>
      <c r="AT11" s="94">
        <v>1.0719260188999999</v>
      </c>
      <c r="AU11" s="92" t="s">
        <v>28</v>
      </c>
      <c r="AV11" s="92" t="s">
        <v>28</v>
      </c>
      <c r="AW11" s="92" t="s">
        <v>28</v>
      </c>
      <c r="AX11" s="92" t="s">
        <v>28</v>
      </c>
      <c r="AY11" s="92" t="s">
        <v>232</v>
      </c>
      <c r="AZ11" s="92" t="s">
        <v>28</v>
      </c>
      <c r="BA11" s="92" t="s">
        <v>28</v>
      </c>
      <c r="BB11" s="92" t="s">
        <v>28</v>
      </c>
      <c r="BC11" s="98" t="s">
        <v>275</v>
      </c>
      <c r="BD11" s="99">
        <v>22077</v>
      </c>
      <c r="BE11" s="99">
        <v>22066</v>
      </c>
      <c r="BF11" s="99">
        <v>18683</v>
      </c>
      <c r="BQ11" s="46"/>
      <c r="CC11" s="4"/>
      <c r="CO11" s="4"/>
    </row>
    <row r="12" spans="1:93" x14ac:dyDescent="0.3">
      <c r="A12" s="9"/>
      <c r="B12" t="s">
        <v>166</v>
      </c>
      <c r="C12" s="92">
        <v>10378</v>
      </c>
      <c r="D12" s="105">
        <v>74537</v>
      </c>
      <c r="E12" s="106">
        <v>0.16557277779999999</v>
      </c>
      <c r="F12" s="94">
        <v>0.1445341514</v>
      </c>
      <c r="G12" s="94">
        <v>0.1896738208</v>
      </c>
      <c r="H12" s="94">
        <v>1.8399129999999999E-4</v>
      </c>
      <c r="I12" s="95">
        <v>0.1392328642</v>
      </c>
      <c r="J12" s="94">
        <v>0.1365797134</v>
      </c>
      <c r="K12" s="94">
        <v>0.14193755420000001</v>
      </c>
      <c r="L12" s="94">
        <v>1.2960450938999999</v>
      </c>
      <c r="M12" s="94">
        <v>1.1313621743</v>
      </c>
      <c r="N12" s="94">
        <v>1.4846995272000001</v>
      </c>
      <c r="O12" s="105">
        <v>12063</v>
      </c>
      <c r="P12" s="105">
        <v>77434</v>
      </c>
      <c r="Q12" s="106">
        <v>0.18001680989999999</v>
      </c>
      <c r="R12" s="94">
        <v>0.15716708430000001</v>
      </c>
      <c r="S12" s="94">
        <v>0.20618854119999999</v>
      </c>
      <c r="T12" s="94">
        <v>1.0155509999999999E-8</v>
      </c>
      <c r="U12" s="95">
        <v>0.15578428080000001</v>
      </c>
      <c r="V12" s="94">
        <v>0.1530289433</v>
      </c>
      <c r="W12" s="94">
        <v>0.158589229</v>
      </c>
      <c r="X12" s="94">
        <v>1.4869253059</v>
      </c>
      <c r="Y12" s="94">
        <v>1.2981882921000001</v>
      </c>
      <c r="Z12" s="94">
        <v>1.7031018372</v>
      </c>
      <c r="AA12" s="105">
        <v>10001</v>
      </c>
      <c r="AB12" s="105">
        <v>77717</v>
      </c>
      <c r="AC12" s="106">
        <v>0.14088979909999999</v>
      </c>
      <c r="AD12" s="94">
        <v>0.1230066381</v>
      </c>
      <c r="AE12" s="94">
        <v>0.1613728804</v>
      </c>
      <c r="AF12" s="94">
        <v>1.3086659E-8</v>
      </c>
      <c r="AG12" s="95">
        <v>0.1286848437</v>
      </c>
      <c r="AH12" s="94">
        <v>0.12618734700000001</v>
      </c>
      <c r="AI12" s="94">
        <v>0.13123177089999999</v>
      </c>
      <c r="AJ12" s="94">
        <v>1.4824805469</v>
      </c>
      <c r="AK12" s="94">
        <v>1.2943090929000001</v>
      </c>
      <c r="AL12" s="94">
        <v>1.6980090645999999</v>
      </c>
      <c r="AM12" s="94">
        <v>6.2085299999999999E-4</v>
      </c>
      <c r="AN12" s="94">
        <v>0.782648016</v>
      </c>
      <c r="AO12" s="94">
        <v>0.68016186580000004</v>
      </c>
      <c r="AP12" s="94">
        <v>0.90057668280000003</v>
      </c>
      <c r="AQ12" s="94">
        <v>0.2430293385</v>
      </c>
      <c r="AR12" s="94">
        <v>1.0872367567000001</v>
      </c>
      <c r="AS12" s="94">
        <v>0.94480368130000003</v>
      </c>
      <c r="AT12" s="94">
        <v>1.2511422093</v>
      </c>
      <c r="AU12" s="92">
        <v>1</v>
      </c>
      <c r="AV12" s="92">
        <v>2</v>
      </c>
      <c r="AW12" s="92">
        <v>3</v>
      </c>
      <c r="AX12" s="92" t="s">
        <v>28</v>
      </c>
      <c r="AY12" s="92" t="s">
        <v>232</v>
      </c>
      <c r="AZ12" s="92" t="s">
        <v>28</v>
      </c>
      <c r="BA12" s="92" t="s">
        <v>28</v>
      </c>
      <c r="BB12" s="92" t="s">
        <v>28</v>
      </c>
      <c r="BC12" s="98" t="s">
        <v>238</v>
      </c>
      <c r="BD12" s="99">
        <v>10378</v>
      </c>
      <c r="BE12" s="99">
        <v>12063</v>
      </c>
      <c r="BF12" s="99">
        <v>10001</v>
      </c>
      <c r="BQ12" s="46"/>
      <c r="CC12" s="4"/>
      <c r="CO12" s="4"/>
    </row>
    <row r="13" spans="1:93" s="3" customFormat="1" x14ac:dyDescent="0.3">
      <c r="A13" s="9" t="s">
        <v>29</v>
      </c>
      <c r="B13" s="3" t="s">
        <v>50</v>
      </c>
      <c r="C13" s="102">
        <v>157447</v>
      </c>
      <c r="D13" s="103">
        <v>1282421</v>
      </c>
      <c r="E13" s="101">
        <v>0.12775232789999999</v>
      </c>
      <c r="F13" s="100">
        <v>0.1121454033</v>
      </c>
      <c r="G13" s="100">
        <v>0.14553121920000001</v>
      </c>
      <c r="H13" s="100" t="s">
        <v>28</v>
      </c>
      <c r="I13" s="104">
        <v>0.12277325460000001</v>
      </c>
      <c r="J13" s="100">
        <v>0.12216831440000001</v>
      </c>
      <c r="K13" s="100">
        <v>0.12338119039999999</v>
      </c>
      <c r="L13" s="100" t="s">
        <v>28</v>
      </c>
      <c r="M13" s="100" t="s">
        <v>28</v>
      </c>
      <c r="N13" s="100" t="s">
        <v>28</v>
      </c>
      <c r="O13" s="103">
        <v>162564</v>
      </c>
      <c r="P13" s="103">
        <v>1367828</v>
      </c>
      <c r="Q13" s="101">
        <v>0.12106647800000001</v>
      </c>
      <c r="R13" s="100">
        <v>0.1063125061</v>
      </c>
      <c r="S13" s="100">
        <v>0.1378679954</v>
      </c>
      <c r="T13" s="100" t="s">
        <v>28</v>
      </c>
      <c r="U13" s="104">
        <v>0.11884827620000001</v>
      </c>
      <c r="V13" s="100">
        <v>0.118271943</v>
      </c>
      <c r="W13" s="100">
        <v>0.1194274179</v>
      </c>
      <c r="X13" s="100" t="s">
        <v>28</v>
      </c>
      <c r="Y13" s="100" t="s">
        <v>28</v>
      </c>
      <c r="Z13" s="100" t="s">
        <v>28</v>
      </c>
      <c r="AA13" s="103">
        <v>136617</v>
      </c>
      <c r="AB13" s="103">
        <v>1437521</v>
      </c>
      <c r="AC13" s="101">
        <v>9.50365247E-2</v>
      </c>
      <c r="AD13" s="100">
        <v>9.4533909799999996E-2</v>
      </c>
      <c r="AE13" s="100">
        <v>9.5541811800000001E-2</v>
      </c>
      <c r="AF13" s="100" t="s">
        <v>28</v>
      </c>
      <c r="AG13" s="104">
        <v>9.50365247E-2</v>
      </c>
      <c r="AH13" s="100">
        <v>9.4533909799999996E-2</v>
      </c>
      <c r="AI13" s="100">
        <v>9.5541811800000001E-2</v>
      </c>
      <c r="AJ13" s="100" t="s">
        <v>28</v>
      </c>
      <c r="AK13" s="100" t="s">
        <v>28</v>
      </c>
      <c r="AL13" s="100" t="s">
        <v>28</v>
      </c>
      <c r="AM13" s="100">
        <v>2.61279E-4</v>
      </c>
      <c r="AN13" s="100">
        <v>0.78499454369999999</v>
      </c>
      <c r="AO13" s="100">
        <v>0.68932985079999998</v>
      </c>
      <c r="AP13" s="100">
        <v>0.89393551289999995</v>
      </c>
      <c r="AQ13" s="100">
        <v>0.4190952167</v>
      </c>
      <c r="AR13" s="100">
        <v>0.94766553419999999</v>
      </c>
      <c r="AS13" s="100">
        <v>0.83181512040000005</v>
      </c>
      <c r="AT13" s="100">
        <v>1.0796509257</v>
      </c>
      <c r="AU13" s="102" t="s">
        <v>28</v>
      </c>
      <c r="AV13" s="102" t="s">
        <v>28</v>
      </c>
      <c r="AW13" s="102" t="s">
        <v>28</v>
      </c>
      <c r="AX13" s="102" t="s">
        <v>28</v>
      </c>
      <c r="AY13" s="102" t="s">
        <v>232</v>
      </c>
      <c r="AZ13" s="102" t="s">
        <v>28</v>
      </c>
      <c r="BA13" s="102" t="s">
        <v>28</v>
      </c>
      <c r="BB13" s="102" t="s">
        <v>28</v>
      </c>
      <c r="BC13" s="96" t="s">
        <v>275</v>
      </c>
      <c r="BD13" s="97">
        <v>157447</v>
      </c>
      <c r="BE13" s="97">
        <v>162564</v>
      </c>
      <c r="BF13" s="97">
        <v>136617</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2">
        <v>646</v>
      </c>
      <c r="D14" s="103">
        <v>6789</v>
      </c>
      <c r="E14" s="101">
        <v>0.10905348030000001</v>
      </c>
      <c r="F14" s="100">
        <v>9.6727341600000002E-2</v>
      </c>
      <c r="G14" s="100">
        <v>0.12295036099999999</v>
      </c>
      <c r="H14" s="100">
        <v>1.7955365999999999E-3</v>
      </c>
      <c r="I14" s="104">
        <v>9.51539255E-2</v>
      </c>
      <c r="J14" s="100">
        <v>8.8092032900000006E-2</v>
      </c>
      <c r="K14" s="100">
        <v>0.10278193419999999</v>
      </c>
      <c r="L14" s="100">
        <v>0.82608152869999996</v>
      </c>
      <c r="M14" s="100">
        <v>0.73271086809999997</v>
      </c>
      <c r="N14" s="100">
        <v>0.93135058010000005</v>
      </c>
      <c r="O14" s="103">
        <v>670</v>
      </c>
      <c r="P14" s="103">
        <v>7800</v>
      </c>
      <c r="Q14" s="101">
        <v>9.1991206800000003E-2</v>
      </c>
      <c r="R14" s="100">
        <v>8.1714171799999999E-2</v>
      </c>
      <c r="S14" s="100">
        <v>0.1035607648</v>
      </c>
      <c r="T14" s="100">
        <v>1.7625889E-6</v>
      </c>
      <c r="U14" s="104">
        <v>8.5897435899999999E-2</v>
      </c>
      <c r="V14" s="100">
        <v>7.9633428800000003E-2</v>
      </c>
      <c r="W14" s="100">
        <v>9.2654173100000001E-2</v>
      </c>
      <c r="X14" s="100">
        <v>0.74912490170000001</v>
      </c>
      <c r="Y14" s="100">
        <v>0.6654344807</v>
      </c>
      <c r="Z14" s="100">
        <v>0.84334090660000005</v>
      </c>
      <c r="AA14" s="103">
        <v>652</v>
      </c>
      <c r="AB14" s="103">
        <v>9023</v>
      </c>
      <c r="AC14" s="101">
        <v>7.6983391299999995E-2</v>
      </c>
      <c r="AD14" s="100">
        <v>6.8360067900000002E-2</v>
      </c>
      <c r="AE14" s="100">
        <v>8.6694509200000006E-2</v>
      </c>
      <c r="AF14" s="100">
        <v>5.0964010000000004E-4</v>
      </c>
      <c r="AG14" s="104">
        <v>7.2259780600000004E-2</v>
      </c>
      <c r="AH14" s="100">
        <v>6.6920782900000003E-2</v>
      </c>
      <c r="AI14" s="100">
        <v>7.8024728000000002E-2</v>
      </c>
      <c r="AJ14" s="100">
        <v>0.8100400512</v>
      </c>
      <c r="AK14" s="100">
        <v>0.71930311170000005</v>
      </c>
      <c r="AL14" s="100">
        <v>0.91222305859999997</v>
      </c>
      <c r="AM14" s="100">
        <v>1.6504615E-2</v>
      </c>
      <c r="AN14" s="100">
        <v>0.83685597779999998</v>
      </c>
      <c r="AO14" s="100">
        <v>0.72346755299999999</v>
      </c>
      <c r="AP14" s="100">
        <v>0.96801566939999995</v>
      </c>
      <c r="AQ14" s="100">
        <v>2.2662045299999999E-2</v>
      </c>
      <c r="AR14" s="100">
        <v>0.84354214599999999</v>
      </c>
      <c r="AS14" s="100">
        <v>0.72871917870000003</v>
      </c>
      <c r="AT14" s="100">
        <v>0.97645756130000005</v>
      </c>
      <c r="AU14" s="102">
        <v>1</v>
      </c>
      <c r="AV14" s="102">
        <v>2</v>
      </c>
      <c r="AW14" s="102">
        <v>3</v>
      </c>
      <c r="AX14" s="102" t="s">
        <v>28</v>
      </c>
      <c r="AY14" s="102" t="s">
        <v>28</v>
      </c>
      <c r="AZ14" s="102" t="s">
        <v>28</v>
      </c>
      <c r="BA14" s="102" t="s">
        <v>28</v>
      </c>
      <c r="BB14" s="102" t="s">
        <v>28</v>
      </c>
      <c r="BC14" s="96" t="s">
        <v>235</v>
      </c>
      <c r="BD14" s="97">
        <v>646</v>
      </c>
      <c r="BE14" s="97">
        <v>670</v>
      </c>
      <c r="BF14" s="97">
        <v>652</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2">
        <v>706</v>
      </c>
      <c r="D15" s="105">
        <v>7034</v>
      </c>
      <c r="E15" s="106">
        <v>0.10906545519999999</v>
      </c>
      <c r="F15" s="94">
        <v>9.6988091299999996E-2</v>
      </c>
      <c r="G15" s="94">
        <v>0.1226467431</v>
      </c>
      <c r="H15" s="94">
        <v>1.4277433999999999E-3</v>
      </c>
      <c r="I15" s="95">
        <v>0.1003696332</v>
      </c>
      <c r="J15" s="94">
        <v>9.3232417299999995E-2</v>
      </c>
      <c r="K15" s="94">
        <v>0.1080532241</v>
      </c>
      <c r="L15" s="94">
        <v>0.82617223870000001</v>
      </c>
      <c r="M15" s="94">
        <v>0.73468605050000002</v>
      </c>
      <c r="N15" s="94">
        <v>0.92905067090000004</v>
      </c>
      <c r="O15" s="105">
        <v>768</v>
      </c>
      <c r="P15" s="105">
        <v>8190</v>
      </c>
      <c r="Q15" s="106">
        <v>0.1030371801</v>
      </c>
      <c r="R15" s="94">
        <v>9.1870974899999999E-2</v>
      </c>
      <c r="S15" s="94">
        <v>0.1155605509</v>
      </c>
      <c r="T15" s="94">
        <v>2.7178845E-3</v>
      </c>
      <c r="U15" s="95">
        <v>9.3772893800000007E-2</v>
      </c>
      <c r="V15" s="94">
        <v>8.7369978400000006E-2</v>
      </c>
      <c r="W15" s="94">
        <v>0.1006450473</v>
      </c>
      <c r="X15" s="94">
        <v>0.83907712560000003</v>
      </c>
      <c r="Y15" s="94">
        <v>0.74814580050000001</v>
      </c>
      <c r="Z15" s="94">
        <v>0.94106044879999995</v>
      </c>
      <c r="AA15" s="105">
        <v>692</v>
      </c>
      <c r="AB15" s="105">
        <v>10620</v>
      </c>
      <c r="AC15" s="106">
        <v>8.0271545599999994E-2</v>
      </c>
      <c r="AD15" s="94">
        <v>7.1470236300000003E-2</v>
      </c>
      <c r="AE15" s="94">
        <v>9.0156705300000001E-2</v>
      </c>
      <c r="AF15" s="94">
        <v>4.3778445999999999E-3</v>
      </c>
      <c r="AG15" s="95">
        <v>6.5160075299999995E-2</v>
      </c>
      <c r="AH15" s="94">
        <v>6.0481666699999999E-2</v>
      </c>
      <c r="AI15" s="94">
        <v>7.02003707E-2</v>
      </c>
      <c r="AJ15" s="94">
        <v>0.84463889930000002</v>
      </c>
      <c r="AK15" s="94">
        <v>0.75202914440000002</v>
      </c>
      <c r="AL15" s="94">
        <v>0.94865322119999995</v>
      </c>
      <c r="AM15" s="94">
        <v>4.8915969999999999E-4</v>
      </c>
      <c r="AN15" s="94">
        <v>0.77905417779999997</v>
      </c>
      <c r="AO15" s="94">
        <v>0.67703903300000001</v>
      </c>
      <c r="AP15" s="94">
        <v>0.89644079919999997</v>
      </c>
      <c r="AQ15" s="94">
        <v>0.42975501150000001</v>
      </c>
      <c r="AR15" s="94">
        <v>0.94472791479999996</v>
      </c>
      <c r="AS15" s="94">
        <v>0.82037689059999996</v>
      </c>
      <c r="AT15" s="94">
        <v>1.0879278088</v>
      </c>
      <c r="AU15" s="92">
        <v>1</v>
      </c>
      <c r="AV15" s="92">
        <v>2</v>
      </c>
      <c r="AW15" s="92">
        <v>3</v>
      </c>
      <c r="AX15" s="92" t="s">
        <v>28</v>
      </c>
      <c r="AY15" s="92" t="s">
        <v>232</v>
      </c>
      <c r="AZ15" s="92" t="s">
        <v>28</v>
      </c>
      <c r="BA15" s="92" t="s">
        <v>28</v>
      </c>
      <c r="BB15" s="92" t="s">
        <v>28</v>
      </c>
      <c r="BC15" s="98" t="s">
        <v>238</v>
      </c>
      <c r="BD15" s="99">
        <v>706</v>
      </c>
      <c r="BE15" s="99">
        <v>768</v>
      </c>
      <c r="BF15" s="99">
        <v>692</v>
      </c>
    </row>
    <row r="16" spans="1:93" x14ac:dyDescent="0.3">
      <c r="A16" s="9"/>
      <c r="B16" t="s">
        <v>75</v>
      </c>
      <c r="C16" s="92">
        <v>833</v>
      </c>
      <c r="D16" s="105">
        <v>9106</v>
      </c>
      <c r="E16" s="106">
        <v>0.10647666710000001</v>
      </c>
      <c r="F16" s="94">
        <v>9.4988657200000007E-2</v>
      </c>
      <c r="G16" s="94">
        <v>0.1193540468</v>
      </c>
      <c r="H16" s="94">
        <v>2.2378639999999999E-4</v>
      </c>
      <c r="I16" s="95">
        <v>9.1478146299999993E-2</v>
      </c>
      <c r="J16" s="94">
        <v>8.5472217200000006E-2</v>
      </c>
      <c r="K16" s="94">
        <v>9.79060977E-2</v>
      </c>
      <c r="L16" s="94">
        <v>0.80656213509999997</v>
      </c>
      <c r="M16" s="94">
        <v>0.71954031100000004</v>
      </c>
      <c r="N16" s="94">
        <v>0.90410845350000002</v>
      </c>
      <c r="O16" s="105">
        <v>906</v>
      </c>
      <c r="P16" s="105">
        <v>9484</v>
      </c>
      <c r="Q16" s="106">
        <v>0.1089622282</v>
      </c>
      <c r="R16" s="94">
        <v>9.7423872199999997E-2</v>
      </c>
      <c r="S16" s="94">
        <v>0.12186712449999999</v>
      </c>
      <c r="T16" s="94">
        <v>3.6327603999999999E-2</v>
      </c>
      <c r="U16" s="95">
        <v>9.5529312500000005E-2</v>
      </c>
      <c r="V16" s="94">
        <v>8.9507077099999999E-2</v>
      </c>
      <c r="W16" s="94">
        <v>0.1019567374</v>
      </c>
      <c r="X16" s="94">
        <v>0.88732740129999998</v>
      </c>
      <c r="Y16" s="94">
        <v>0.79336548839999999</v>
      </c>
      <c r="Z16" s="94">
        <v>0.99241765439999996</v>
      </c>
      <c r="AA16" s="105">
        <v>925</v>
      </c>
      <c r="AB16" s="105">
        <v>11183</v>
      </c>
      <c r="AC16" s="106">
        <v>9.1094049199999999E-2</v>
      </c>
      <c r="AD16" s="94">
        <v>8.1541840099999999E-2</v>
      </c>
      <c r="AE16" s="94">
        <v>0.1017652505</v>
      </c>
      <c r="AF16" s="94">
        <v>0.4534766878</v>
      </c>
      <c r="AG16" s="95">
        <v>8.2714835E-2</v>
      </c>
      <c r="AH16" s="94">
        <v>7.7552548400000004E-2</v>
      </c>
      <c r="AI16" s="94">
        <v>8.8220749299999998E-2</v>
      </c>
      <c r="AJ16" s="94">
        <v>0.95851620680000005</v>
      </c>
      <c r="AK16" s="94">
        <v>0.85800528180000002</v>
      </c>
      <c r="AL16" s="94">
        <v>1.0708014720000001</v>
      </c>
      <c r="AM16" s="94">
        <v>8.6055431999999994E-3</v>
      </c>
      <c r="AN16" s="94">
        <v>0.83601492610000006</v>
      </c>
      <c r="AO16" s="94">
        <v>0.7314533352</v>
      </c>
      <c r="AP16" s="94">
        <v>0.95552364460000005</v>
      </c>
      <c r="AQ16" s="94">
        <v>0.73982519270000002</v>
      </c>
      <c r="AR16" s="94">
        <v>1.0233437162000001</v>
      </c>
      <c r="AS16" s="94">
        <v>0.89304737320000005</v>
      </c>
      <c r="AT16" s="94">
        <v>1.1726504022999999</v>
      </c>
      <c r="AU16" s="92">
        <v>1</v>
      </c>
      <c r="AV16" s="92" t="s">
        <v>28</v>
      </c>
      <c r="AW16" s="92" t="s">
        <v>28</v>
      </c>
      <c r="AX16" s="92" t="s">
        <v>28</v>
      </c>
      <c r="AY16" s="92" t="s">
        <v>28</v>
      </c>
      <c r="AZ16" s="92" t="s">
        <v>28</v>
      </c>
      <c r="BA16" s="92" t="s">
        <v>28</v>
      </c>
      <c r="BB16" s="92" t="s">
        <v>28</v>
      </c>
      <c r="BC16" s="98">
        <v>-1</v>
      </c>
      <c r="BD16" s="99">
        <v>833</v>
      </c>
      <c r="BE16" s="99">
        <v>906</v>
      </c>
      <c r="BF16" s="99">
        <v>925</v>
      </c>
    </row>
    <row r="17" spans="1:58" x14ac:dyDescent="0.3">
      <c r="A17" s="9"/>
      <c r="B17" t="s">
        <v>67</v>
      </c>
      <c r="C17" s="92">
        <v>179</v>
      </c>
      <c r="D17" s="105">
        <v>2108</v>
      </c>
      <c r="E17" s="106">
        <v>9.4358857700000007E-2</v>
      </c>
      <c r="F17" s="94">
        <v>7.9455053299999995E-2</v>
      </c>
      <c r="G17" s="94">
        <v>0.1120582475</v>
      </c>
      <c r="H17" s="94">
        <v>1.2900340000000001E-4</v>
      </c>
      <c r="I17" s="95">
        <v>8.4914611000000001E-2</v>
      </c>
      <c r="J17" s="94">
        <v>7.3343331600000006E-2</v>
      </c>
      <c r="K17" s="94">
        <v>9.8311475600000003E-2</v>
      </c>
      <c r="L17" s="94">
        <v>0.7147695718</v>
      </c>
      <c r="M17" s="94">
        <v>0.60187305980000005</v>
      </c>
      <c r="N17" s="94">
        <v>0.84884267940000002</v>
      </c>
      <c r="O17" s="105">
        <v>178</v>
      </c>
      <c r="P17" s="105">
        <v>2105</v>
      </c>
      <c r="Q17" s="106">
        <v>9.3498503900000002E-2</v>
      </c>
      <c r="R17" s="94">
        <v>7.8716833900000005E-2</v>
      </c>
      <c r="S17" s="94">
        <v>0.1110559178</v>
      </c>
      <c r="T17" s="94">
        <v>1.9048088999999999E-3</v>
      </c>
      <c r="U17" s="95">
        <v>8.4560570099999996E-2</v>
      </c>
      <c r="V17" s="94">
        <v>7.3007528899999993E-2</v>
      </c>
      <c r="W17" s="94">
        <v>9.7941816700000003E-2</v>
      </c>
      <c r="X17" s="94">
        <v>0.76139948589999995</v>
      </c>
      <c r="Y17" s="94">
        <v>0.64102583849999994</v>
      </c>
      <c r="Z17" s="94">
        <v>0.90437723759999999</v>
      </c>
      <c r="AA17" s="105">
        <v>145</v>
      </c>
      <c r="AB17" s="105">
        <v>2267</v>
      </c>
      <c r="AC17" s="106">
        <v>7.1322758200000003E-2</v>
      </c>
      <c r="AD17" s="94">
        <v>5.9243885400000001E-2</v>
      </c>
      <c r="AE17" s="94">
        <v>8.58643184E-2</v>
      </c>
      <c r="AF17" s="94">
        <v>2.4292572999999999E-3</v>
      </c>
      <c r="AG17" s="95">
        <v>6.3961182199999994E-2</v>
      </c>
      <c r="AH17" s="94">
        <v>5.4353565899999998E-2</v>
      </c>
      <c r="AI17" s="94">
        <v>7.5267054900000005E-2</v>
      </c>
      <c r="AJ17" s="94">
        <v>0.75047733969999997</v>
      </c>
      <c r="AK17" s="94">
        <v>0.62338017540000001</v>
      </c>
      <c r="AL17" s="94">
        <v>0.90348756620000004</v>
      </c>
      <c r="AM17" s="94">
        <v>2.63763352E-2</v>
      </c>
      <c r="AN17" s="94">
        <v>0.76282245400000004</v>
      </c>
      <c r="AO17" s="94">
        <v>0.60068710510000001</v>
      </c>
      <c r="AP17" s="94">
        <v>0.96872080559999996</v>
      </c>
      <c r="AQ17" s="94">
        <v>0.93734209509999999</v>
      </c>
      <c r="AR17" s="94">
        <v>0.99088210909999996</v>
      </c>
      <c r="AS17" s="94">
        <v>0.78857014319999996</v>
      </c>
      <c r="AT17" s="94">
        <v>1.2450983118000001</v>
      </c>
      <c r="AU17" s="92">
        <v>1</v>
      </c>
      <c r="AV17" s="92">
        <v>2</v>
      </c>
      <c r="AW17" s="92">
        <v>3</v>
      </c>
      <c r="AX17" s="92" t="s">
        <v>28</v>
      </c>
      <c r="AY17" s="92" t="s">
        <v>28</v>
      </c>
      <c r="AZ17" s="92" t="s">
        <v>28</v>
      </c>
      <c r="BA17" s="92" t="s">
        <v>28</v>
      </c>
      <c r="BB17" s="92" t="s">
        <v>28</v>
      </c>
      <c r="BC17" s="98" t="s">
        <v>235</v>
      </c>
      <c r="BD17" s="99">
        <v>179</v>
      </c>
      <c r="BE17" s="99">
        <v>178</v>
      </c>
      <c r="BF17" s="99">
        <v>145</v>
      </c>
    </row>
    <row r="18" spans="1:58" x14ac:dyDescent="0.3">
      <c r="A18" s="9"/>
      <c r="B18" t="s">
        <v>66</v>
      </c>
      <c r="C18" s="92">
        <v>977</v>
      </c>
      <c r="D18" s="105">
        <v>12194</v>
      </c>
      <c r="E18" s="106">
        <v>9.9240307400000005E-2</v>
      </c>
      <c r="F18" s="94">
        <v>8.8989004400000002E-2</v>
      </c>
      <c r="G18" s="94">
        <v>0.11067253389999999</v>
      </c>
      <c r="H18" s="94">
        <v>2.9036236E-7</v>
      </c>
      <c r="I18" s="95">
        <v>8.0121371199999999E-2</v>
      </c>
      <c r="J18" s="94">
        <v>7.5251649300000001E-2</v>
      </c>
      <c r="K18" s="94">
        <v>8.5306224799999997E-2</v>
      </c>
      <c r="L18" s="94">
        <v>0.75174661649999996</v>
      </c>
      <c r="M18" s="94">
        <v>0.67409286359999998</v>
      </c>
      <c r="N18" s="94">
        <v>0.83834588070000005</v>
      </c>
      <c r="O18" s="105">
        <v>1203</v>
      </c>
      <c r="P18" s="105">
        <v>14903</v>
      </c>
      <c r="Q18" s="106">
        <v>0.1011405501</v>
      </c>
      <c r="R18" s="94">
        <v>9.1035604000000006E-2</v>
      </c>
      <c r="S18" s="94">
        <v>0.1123671446</v>
      </c>
      <c r="T18" s="94">
        <v>3.0280159999999999E-4</v>
      </c>
      <c r="U18" s="95">
        <v>8.0722002299999998E-2</v>
      </c>
      <c r="V18" s="94">
        <v>7.6286995600000004E-2</v>
      </c>
      <c r="W18" s="94">
        <v>8.5414841699999994E-2</v>
      </c>
      <c r="X18" s="94">
        <v>0.82363203299999999</v>
      </c>
      <c r="Y18" s="94">
        <v>0.74134300740000003</v>
      </c>
      <c r="Z18" s="94">
        <v>0.91505513500000002</v>
      </c>
      <c r="AA18" s="105">
        <v>1146</v>
      </c>
      <c r="AB18" s="105">
        <v>17317</v>
      </c>
      <c r="AC18" s="106">
        <v>8.2264783699999997E-2</v>
      </c>
      <c r="AD18" s="94">
        <v>7.3991830100000003E-2</v>
      </c>
      <c r="AE18" s="94">
        <v>9.1462728100000001E-2</v>
      </c>
      <c r="AF18" s="94">
        <v>7.6130258000000001E-3</v>
      </c>
      <c r="AG18" s="95">
        <v>6.6177744400000002E-2</v>
      </c>
      <c r="AH18" s="94">
        <v>6.2455059899999998E-2</v>
      </c>
      <c r="AI18" s="94">
        <v>7.0122322599999995E-2</v>
      </c>
      <c r="AJ18" s="94">
        <v>0.86561228950000002</v>
      </c>
      <c r="AK18" s="94">
        <v>0.77856203540000002</v>
      </c>
      <c r="AL18" s="94">
        <v>0.96239554679999995</v>
      </c>
      <c r="AM18" s="94">
        <v>1.0931815000000001E-3</v>
      </c>
      <c r="AN18" s="94">
        <v>0.81337093390000004</v>
      </c>
      <c r="AO18" s="94">
        <v>0.71852450150000002</v>
      </c>
      <c r="AP18" s="94">
        <v>0.92073725340000001</v>
      </c>
      <c r="AQ18" s="94">
        <v>0.76857915379999997</v>
      </c>
      <c r="AR18" s="94">
        <v>1.0191478925999999</v>
      </c>
      <c r="AS18" s="94">
        <v>0.89818777699999996</v>
      </c>
      <c r="AT18" s="94">
        <v>1.1563978642999999</v>
      </c>
      <c r="AU18" s="92">
        <v>1</v>
      </c>
      <c r="AV18" s="92">
        <v>2</v>
      </c>
      <c r="AW18" s="92" t="s">
        <v>28</v>
      </c>
      <c r="AX18" s="92" t="s">
        <v>28</v>
      </c>
      <c r="AY18" s="92" t="s">
        <v>232</v>
      </c>
      <c r="AZ18" s="92" t="s">
        <v>28</v>
      </c>
      <c r="BA18" s="92" t="s">
        <v>28</v>
      </c>
      <c r="BB18" s="92" t="s">
        <v>28</v>
      </c>
      <c r="BC18" s="98" t="s">
        <v>276</v>
      </c>
      <c r="BD18" s="99">
        <v>977</v>
      </c>
      <c r="BE18" s="99">
        <v>1203</v>
      </c>
      <c r="BF18" s="99">
        <v>1146</v>
      </c>
    </row>
    <row r="19" spans="1:58" x14ac:dyDescent="0.3">
      <c r="A19" s="9"/>
      <c r="B19" t="s">
        <v>69</v>
      </c>
      <c r="C19" s="92">
        <v>920</v>
      </c>
      <c r="D19" s="105">
        <v>10679</v>
      </c>
      <c r="E19" s="106">
        <v>0.10285186690000001</v>
      </c>
      <c r="F19" s="94">
        <v>9.2016586799999994E-2</v>
      </c>
      <c r="G19" s="94">
        <v>0.1149630396</v>
      </c>
      <c r="H19" s="94">
        <v>1.1090100000000001E-5</v>
      </c>
      <c r="I19" s="95">
        <v>8.6150388600000002E-2</v>
      </c>
      <c r="J19" s="94">
        <v>8.0759562399999998E-2</v>
      </c>
      <c r="K19" s="94">
        <v>9.1901060899999998E-2</v>
      </c>
      <c r="L19" s="94">
        <v>0.77910422629999998</v>
      </c>
      <c r="M19" s="94">
        <v>0.69702683929999998</v>
      </c>
      <c r="N19" s="94">
        <v>0.87084651729999996</v>
      </c>
      <c r="O19" s="105">
        <v>1228</v>
      </c>
      <c r="P19" s="105">
        <v>13252</v>
      </c>
      <c r="Q19" s="106">
        <v>0.1072464087</v>
      </c>
      <c r="R19" s="94">
        <v>9.6517260800000004E-2</v>
      </c>
      <c r="S19" s="94">
        <v>0.1191682407</v>
      </c>
      <c r="T19" s="94">
        <v>1.18054556E-2</v>
      </c>
      <c r="U19" s="95">
        <v>9.2665258099999995E-2</v>
      </c>
      <c r="V19" s="94">
        <v>8.7624715399999997E-2</v>
      </c>
      <c r="W19" s="94">
        <v>9.7995754000000004E-2</v>
      </c>
      <c r="X19" s="94">
        <v>0.87335472739999997</v>
      </c>
      <c r="Y19" s="94">
        <v>0.78598255230000003</v>
      </c>
      <c r="Z19" s="94">
        <v>0.97043945529999998</v>
      </c>
      <c r="AA19" s="105">
        <v>1249</v>
      </c>
      <c r="AB19" s="105">
        <v>15824</v>
      </c>
      <c r="AC19" s="106">
        <v>8.9583907000000004E-2</v>
      </c>
      <c r="AD19" s="94">
        <v>8.0649966599999998E-2</v>
      </c>
      <c r="AE19" s="94">
        <v>9.9507498099999994E-2</v>
      </c>
      <c r="AF19" s="94">
        <v>0.27032726070000002</v>
      </c>
      <c r="AG19" s="95">
        <v>7.8930738099999995E-2</v>
      </c>
      <c r="AH19" s="94">
        <v>7.4672537999999997E-2</v>
      </c>
      <c r="AI19" s="94">
        <v>8.3431762000000007E-2</v>
      </c>
      <c r="AJ19" s="94">
        <v>0.94262608290000005</v>
      </c>
      <c r="AK19" s="94">
        <v>0.84862074710000002</v>
      </c>
      <c r="AL19" s="94">
        <v>1.0470447903</v>
      </c>
      <c r="AM19" s="94">
        <v>4.2315642999999998E-3</v>
      </c>
      <c r="AN19" s="94">
        <v>0.83530915500000003</v>
      </c>
      <c r="AO19" s="94">
        <v>0.73840697079999995</v>
      </c>
      <c r="AP19" s="94">
        <v>0.94492794889999998</v>
      </c>
      <c r="AQ19" s="94">
        <v>0.52316862480000004</v>
      </c>
      <c r="AR19" s="94">
        <v>1.0427269037</v>
      </c>
      <c r="AS19" s="94">
        <v>0.91704519790000005</v>
      </c>
      <c r="AT19" s="94">
        <v>1.1856333778999999</v>
      </c>
      <c r="AU19" s="92">
        <v>1</v>
      </c>
      <c r="AV19" s="92" t="s">
        <v>28</v>
      </c>
      <c r="AW19" s="92" t="s">
        <v>28</v>
      </c>
      <c r="AX19" s="92" t="s">
        <v>28</v>
      </c>
      <c r="AY19" s="92" t="s">
        <v>232</v>
      </c>
      <c r="AZ19" s="92" t="s">
        <v>28</v>
      </c>
      <c r="BA19" s="92" t="s">
        <v>28</v>
      </c>
      <c r="BB19" s="92" t="s">
        <v>28</v>
      </c>
      <c r="BC19" s="98" t="s">
        <v>234</v>
      </c>
      <c r="BD19" s="99">
        <v>920</v>
      </c>
      <c r="BE19" s="99">
        <v>1228</v>
      </c>
      <c r="BF19" s="99">
        <v>1249</v>
      </c>
    </row>
    <row r="20" spans="1:58" x14ac:dyDescent="0.3">
      <c r="A20" s="9"/>
      <c r="B20" t="s">
        <v>65</v>
      </c>
      <c r="C20" s="92">
        <v>836</v>
      </c>
      <c r="D20" s="105">
        <v>9542</v>
      </c>
      <c r="E20" s="106">
        <v>0.10192673989999999</v>
      </c>
      <c r="F20" s="94">
        <v>9.1225669199999998E-2</v>
      </c>
      <c r="G20" s="94">
        <v>0.11388308129999999</v>
      </c>
      <c r="H20" s="94">
        <v>4.8685676999999996E-6</v>
      </c>
      <c r="I20" s="95">
        <v>8.7612659800000006E-2</v>
      </c>
      <c r="J20" s="94">
        <v>8.1870500299999996E-2</v>
      </c>
      <c r="K20" s="94">
        <v>9.3757557800000002E-2</v>
      </c>
      <c r="L20" s="94">
        <v>0.77209637750000004</v>
      </c>
      <c r="M20" s="94">
        <v>0.69103562839999999</v>
      </c>
      <c r="N20" s="94">
        <v>0.86266581860000002</v>
      </c>
      <c r="O20" s="105">
        <v>829</v>
      </c>
      <c r="P20" s="105">
        <v>9833</v>
      </c>
      <c r="Q20" s="106">
        <v>9.5418462699999998E-2</v>
      </c>
      <c r="R20" s="94">
        <v>8.5419166500000004E-2</v>
      </c>
      <c r="S20" s="94">
        <v>0.10658829139999999</v>
      </c>
      <c r="T20" s="94">
        <v>7.9535164999999995E-6</v>
      </c>
      <c r="U20" s="95">
        <v>8.4307942600000005E-2</v>
      </c>
      <c r="V20" s="94">
        <v>7.8759878899999997E-2</v>
      </c>
      <c r="W20" s="94">
        <v>9.0246827299999999E-2</v>
      </c>
      <c r="X20" s="94">
        <v>0.77703455509999997</v>
      </c>
      <c r="Y20" s="94">
        <v>0.69560588400000001</v>
      </c>
      <c r="Z20" s="94">
        <v>0.86799538880000005</v>
      </c>
      <c r="AA20" s="105">
        <v>652</v>
      </c>
      <c r="AB20" s="105">
        <v>10269</v>
      </c>
      <c r="AC20" s="106">
        <v>7.2632773600000006E-2</v>
      </c>
      <c r="AD20" s="94">
        <v>6.46377276E-2</v>
      </c>
      <c r="AE20" s="94">
        <v>8.1616727400000005E-2</v>
      </c>
      <c r="AF20" s="94">
        <v>6.2308975999999997E-6</v>
      </c>
      <c r="AG20" s="95">
        <v>6.3492063500000001E-2</v>
      </c>
      <c r="AH20" s="94">
        <v>5.8800878799999998E-2</v>
      </c>
      <c r="AI20" s="94">
        <v>6.8557514999999999E-2</v>
      </c>
      <c r="AJ20" s="94">
        <v>0.7642616753</v>
      </c>
      <c r="AK20" s="94">
        <v>0.68013564110000002</v>
      </c>
      <c r="AL20" s="94">
        <v>0.85879326570000003</v>
      </c>
      <c r="AM20" s="94">
        <v>1.0095589999999999E-4</v>
      </c>
      <c r="AN20" s="94">
        <v>0.76120251309999998</v>
      </c>
      <c r="AO20" s="94">
        <v>0.66338876270000002</v>
      </c>
      <c r="AP20" s="94">
        <v>0.87343847009999998</v>
      </c>
      <c r="AQ20" s="94">
        <v>0.32902796550000002</v>
      </c>
      <c r="AR20" s="94">
        <v>0.93614749929999996</v>
      </c>
      <c r="AS20" s="94">
        <v>0.81998019200000005</v>
      </c>
      <c r="AT20" s="94">
        <v>1.06877233</v>
      </c>
      <c r="AU20" s="92">
        <v>1</v>
      </c>
      <c r="AV20" s="92">
        <v>2</v>
      </c>
      <c r="AW20" s="92">
        <v>3</v>
      </c>
      <c r="AX20" s="92" t="s">
        <v>28</v>
      </c>
      <c r="AY20" s="92" t="s">
        <v>232</v>
      </c>
      <c r="AZ20" s="92" t="s">
        <v>28</v>
      </c>
      <c r="BA20" s="92" t="s">
        <v>28</v>
      </c>
      <c r="BB20" s="92" t="s">
        <v>28</v>
      </c>
      <c r="BC20" s="98" t="s">
        <v>238</v>
      </c>
      <c r="BD20" s="99">
        <v>836</v>
      </c>
      <c r="BE20" s="99">
        <v>829</v>
      </c>
      <c r="BF20" s="99">
        <v>652</v>
      </c>
    </row>
    <row r="21" spans="1:58" x14ac:dyDescent="0.3">
      <c r="A21" s="9"/>
      <c r="B21" t="s">
        <v>64</v>
      </c>
      <c r="C21" s="92">
        <v>346</v>
      </c>
      <c r="D21" s="105">
        <v>5977</v>
      </c>
      <c r="E21" s="106">
        <v>7.7509091799999999E-2</v>
      </c>
      <c r="F21" s="94">
        <v>6.7377044400000002E-2</v>
      </c>
      <c r="G21" s="94">
        <v>8.9164779599999994E-2</v>
      </c>
      <c r="H21" s="94">
        <v>9.3271690000000002E-14</v>
      </c>
      <c r="I21" s="95">
        <v>5.7888572899999997E-2</v>
      </c>
      <c r="J21" s="94">
        <v>5.2099309199999999E-2</v>
      </c>
      <c r="K21" s="94">
        <v>6.4321138299999997E-2</v>
      </c>
      <c r="L21" s="94">
        <v>0.58713237620000003</v>
      </c>
      <c r="M21" s="94">
        <v>0.51038198550000002</v>
      </c>
      <c r="N21" s="94">
        <v>0.67542436250000004</v>
      </c>
      <c r="O21" s="105">
        <v>354</v>
      </c>
      <c r="P21" s="105">
        <v>5761</v>
      </c>
      <c r="Q21" s="106">
        <v>7.6845263900000002E-2</v>
      </c>
      <c r="R21" s="94">
        <v>6.6881781099999996E-2</v>
      </c>
      <c r="S21" s="94">
        <v>8.8293022200000001E-2</v>
      </c>
      <c r="T21" s="94">
        <v>3.6931939999999997E-11</v>
      </c>
      <c r="U21" s="95">
        <v>6.1447665300000003E-2</v>
      </c>
      <c r="V21" s="94">
        <v>5.5368726600000001E-2</v>
      </c>
      <c r="W21" s="94">
        <v>6.8194011499999999E-2</v>
      </c>
      <c r="X21" s="94">
        <v>0.62578481959999999</v>
      </c>
      <c r="Y21" s="94">
        <v>0.54464779230000004</v>
      </c>
      <c r="Z21" s="94">
        <v>0.71900895580000002</v>
      </c>
      <c r="AA21" s="105">
        <v>357</v>
      </c>
      <c r="AB21" s="105">
        <v>8465</v>
      </c>
      <c r="AC21" s="106">
        <v>5.5689096299999997E-2</v>
      </c>
      <c r="AD21" s="94">
        <v>4.8504627799999998E-2</v>
      </c>
      <c r="AE21" s="94">
        <v>6.3937722899999994E-2</v>
      </c>
      <c r="AF21" s="94">
        <v>3.347937E-14</v>
      </c>
      <c r="AG21" s="95">
        <v>4.21736562E-2</v>
      </c>
      <c r="AH21" s="94">
        <v>3.80181422E-2</v>
      </c>
      <c r="AI21" s="94">
        <v>4.6783382300000002E-2</v>
      </c>
      <c r="AJ21" s="94">
        <v>0.58597572369999995</v>
      </c>
      <c r="AK21" s="94">
        <v>0.5103788038</v>
      </c>
      <c r="AL21" s="94">
        <v>0.67277000170000001</v>
      </c>
      <c r="AM21" s="94">
        <v>3.69236E-4</v>
      </c>
      <c r="AN21" s="94">
        <v>0.72469132780000001</v>
      </c>
      <c r="AO21" s="94">
        <v>0.60699474580000001</v>
      </c>
      <c r="AP21" s="94">
        <v>0.8652093354</v>
      </c>
      <c r="AQ21" s="94">
        <v>0.92479019750000002</v>
      </c>
      <c r="AR21" s="94">
        <v>0.99143548349999999</v>
      </c>
      <c r="AS21" s="94">
        <v>0.82929140980000005</v>
      </c>
      <c r="AT21" s="94">
        <v>1.1852821654000001</v>
      </c>
      <c r="AU21" s="92">
        <v>1</v>
      </c>
      <c r="AV21" s="92">
        <v>2</v>
      </c>
      <c r="AW21" s="92">
        <v>3</v>
      </c>
      <c r="AX21" s="92" t="s">
        <v>28</v>
      </c>
      <c r="AY21" s="92" t="s">
        <v>232</v>
      </c>
      <c r="AZ21" s="92" t="s">
        <v>28</v>
      </c>
      <c r="BA21" s="92" t="s">
        <v>28</v>
      </c>
      <c r="BB21" s="92" t="s">
        <v>28</v>
      </c>
      <c r="BC21" s="98" t="s">
        <v>238</v>
      </c>
      <c r="BD21" s="99">
        <v>346</v>
      </c>
      <c r="BE21" s="99">
        <v>354</v>
      </c>
      <c r="BF21" s="99">
        <v>357</v>
      </c>
    </row>
    <row r="22" spans="1:58" x14ac:dyDescent="0.3">
      <c r="A22" s="9"/>
      <c r="B22" t="s">
        <v>205</v>
      </c>
      <c r="C22" s="92">
        <v>392</v>
      </c>
      <c r="D22" s="105">
        <v>4270</v>
      </c>
      <c r="E22" s="106">
        <v>0.102012826</v>
      </c>
      <c r="F22" s="94">
        <v>8.9304697099999997E-2</v>
      </c>
      <c r="G22" s="94">
        <v>0.11652933159999999</v>
      </c>
      <c r="H22" s="94">
        <v>1.4596079999999999E-4</v>
      </c>
      <c r="I22" s="95">
        <v>9.1803278700000004E-2</v>
      </c>
      <c r="J22" s="94">
        <v>8.3150721499999997E-2</v>
      </c>
      <c r="K22" s="94">
        <v>0.10135620989999999</v>
      </c>
      <c r="L22" s="94">
        <v>0.77274848080000003</v>
      </c>
      <c r="M22" s="94">
        <v>0.67648423970000005</v>
      </c>
      <c r="N22" s="94">
        <v>0.88271119929999997</v>
      </c>
      <c r="O22" s="105">
        <v>373</v>
      </c>
      <c r="P22" s="105">
        <v>4407</v>
      </c>
      <c r="Q22" s="106">
        <v>9.2164495700000001E-2</v>
      </c>
      <c r="R22" s="94">
        <v>8.05517439E-2</v>
      </c>
      <c r="S22" s="94">
        <v>0.1054514012</v>
      </c>
      <c r="T22" s="94">
        <v>2.9626999999999999E-5</v>
      </c>
      <c r="U22" s="95">
        <v>8.4638075800000004E-2</v>
      </c>
      <c r="V22" s="94">
        <v>7.6470201799999998E-2</v>
      </c>
      <c r="W22" s="94">
        <v>9.36783702E-2</v>
      </c>
      <c r="X22" s="94">
        <v>0.75053606939999995</v>
      </c>
      <c r="Y22" s="94">
        <v>0.65596831870000005</v>
      </c>
      <c r="Z22" s="94">
        <v>0.85873719120000003</v>
      </c>
      <c r="AA22" s="105">
        <v>284</v>
      </c>
      <c r="AB22" s="105">
        <v>4490</v>
      </c>
      <c r="AC22" s="106">
        <v>6.8706167900000004E-2</v>
      </c>
      <c r="AD22" s="94">
        <v>5.93687169E-2</v>
      </c>
      <c r="AE22" s="94">
        <v>7.9512203700000006E-2</v>
      </c>
      <c r="AF22" s="94">
        <v>1.34259E-5</v>
      </c>
      <c r="AG22" s="95">
        <v>6.3251670400000001E-2</v>
      </c>
      <c r="AH22" s="94">
        <v>5.6307011800000001E-2</v>
      </c>
      <c r="AI22" s="94">
        <v>7.1052852499999999E-2</v>
      </c>
      <c r="AJ22" s="94">
        <v>0.72294486950000003</v>
      </c>
      <c r="AK22" s="94">
        <v>0.62469368569999995</v>
      </c>
      <c r="AL22" s="94">
        <v>0.83664889890000005</v>
      </c>
      <c r="AM22" s="94">
        <v>1.4131922E-3</v>
      </c>
      <c r="AN22" s="94">
        <v>0.74547326940000003</v>
      </c>
      <c r="AO22" s="94">
        <v>0.62244493030000003</v>
      </c>
      <c r="AP22" s="94">
        <v>0.89281857450000002</v>
      </c>
      <c r="AQ22" s="94">
        <v>0.2412258572</v>
      </c>
      <c r="AR22" s="94">
        <v>0.90345988180000003</v>
      </c>
      <c r="AS22" s="94">
        <v>0.7623768474</v>
      </c>
      <c r="AT22" s="94">
        <v>1.0706512937999999</v>
      </c>
      <c r="AU22" s="92">
        <v>1</v>
      </c>
      <c r="AV22" s="92">
        <v>2</v>
      </c>
      <c r="AW22" s="92">
        <v>3</v>
      </c>
      <c r="AX22" s="92" t="s">
        <v>28</v>
      </c>
      <c r="AY22" s="92" t="s">
        <v>232</v>
      </c>
      <c r="AZ22" s="92" t="s">
        <v>28</v>
      </c>
      <c r="BA22" s="92" t="s">
        <v>28</v>
      </c>
      <c r="BB22" s="92" t="s">
        <v>28</v>
      </c>
      <c r="BC22" s="98" t="s">
        <v>238</v>
      </c>
      <c r="BD22" s="99">
        <v>392</v>
      </c>
      <c r="BE22" s="99">
        <v>373</v>
      </c>
      <c r="BF22" s="99">
        <v>284</v>
      </c>
    </row>
    <row r="23" spans="1:58" x14ac:dyDescent="0.3">
      <c r="A23" s="9"/>
      <c r="B23" t="s">
        <v>74</v>
      </c>
      <c r="C23" s="92">
        <v>847</v>
      </c>
      <c r="D23" s="105">
        <v>9018</v>
      </c>
      <c r="E23" s="106">
        <v>0.1002583083</v>
      </c>
      <c r="F23" s="94">
        <v>8.97696313E-2</v>
      </c>
      <c r="G23" s="94">
        <v>0.11197248160000001</v>
      </c>
      <c r="H23" s="94">
        <v>1.0594474999999999E-6</v>
      </c>
      <c r="I23" s="95">
        <v>9.39232646E-2</v>
      </c>
      <c r="J23" s="94">
        <v>8.7806273899999995E-2</v>
      </c>
      <c r="K23" s="94">
        <v>0.1004663931</v>
      </c>
      <c r="L23" s="94">
        <v>0.75945798669999998</v>
      </c>
      <c r="M23" s="94">
        <v>0.68000612189999998</v>
      </c>
      <c r="N23" s="94">
        <v>0.84819300139999998</v>
      </c>
      <c r="O23" s="105">
        <v>948</v>
      </c>
      <c r="P23" s="105">
        <v>10296</v>
      </c>
      <c r="Q23" s="106">
        <v>9.69009656E-2</v>
      </c>
      <c r="R23" s="94">
        <v>8.6986875899999996E-2</v>
      </c>
      <c r="S23" s="94">
        <v>0.1079449863</v>
      </c>
      <c r="T23" s="94">
        <v>1.6997999999999999E-5</v>
      </c>
      <c r="U23" s="95">
        <v>9.2074592100000005E-2</v>
      </c>
      <c r="V23" s="94">
        <v>8.6396084900000003E-2</v>
      </c>
      <c r="W23" s="94">
        <v>9.8126327299999996E-2</v>
      </c>
      <c r="X23" s="94">
        <v>0.78910722929999999</v>
      </c>
      <c r="Y23" s="94">
        <v>0.708372432</v>
      </c>
      <c r="Z23" s="94">
        <v>0.87904355290000002</v>
      </c>
      <c r="AA23" s="105">
        <v>768</v>
      </c>
      <c r="AB23" s="105">
        <v>11489</v>
      </c>
      <c r="AC23" s="106">
        <v>6.9850587399999997E-2</v>
      </c>
      <c r="AD23" s="94">
        <v>6.2433096899999999E-2</v>
      </c>
      <c r="AE23" s="94">
        <v>7.8149327899999996E-2</v>
      </c>
      <c r="AF23" s="94">
        <v>7.6337098000000002E-8</v>
      </c>
      <c r="AG23" s="95">
        <v>6.6846548899999997E-2</v>
      </c>
      <c r="AH23" s="94">
        <v>6.2282193700000002E-2</v>
      </c>
      <c r="AI23" s="94">
        <v>7.1745403200000002E-2</v>
      </c>
      <c r="AJ23" s="94">
        <v>0.73498676039999999</v>
      </c>
      <c r="AK23" s="94">
        <v>0.65693792029999998</v>
      </c>
      <c r="AL23" s="94">
        <v>0.82230835089999998</v>
      </c>
      <c r="AM23" s="94">
        <v>1.0856081999999999E-6</v>
      </c>
      <c r="AN23" s="94">
        <v>0.7208451119</v>
      </c>
      <c r="AO23" s="94">
        <v>0.63196562730000005</v>
      </c>
      <c r="AP23" s="94">
        <v>0.82222458460000003</v>
      </c>
      <c r="AQ23" s="94">
        <v>0.60712198880000001</v>
      </c>
      <c r="AR23" s="94">
        <v>0.96651307239999995</v>
      </c>
      <c r="AS23" s="94">
        <v>0.84883417230000002</v>
      </c>
      <c r="AT23" s="94">
        <v>1.1005064942</v>
      </c>
      <c r="AU23" s="92">
        <v>1</v>
      </c>
      <c r="AV23" s="92">
        <v>2</v>
      </c>
      <c r="AW23" s="92">
        <v>3</v>
      </c>
      <c r="AX23" s="92" t="s">
        <v>28</v>
      </c>
      <c r="AY23" s="92" t="s">
        <v>232</v>
      </c>
      <c r="AZ23" s="92" t="s">
        <v>28</v>
      </c>
      <c r="BA23" s="92" t="s">
        <v>28</v>
      </c>
      <c r="BB23" s="92" t="s">
        <v>28</v>
      </c>
      <c r="BC23" s="98" t="s">
        <v>238</v>
      </c>
      <c r="BD23" s="99">
        <v>847</v>
      </c>
      <c r="BE23" s="99">
        <v>948</v>
      </c>
      <c r="BF23" s="99">
        <v>768</v>
      </c>
    </row>
    <row r="24" spans="1:58" x14ac:dyDescent="0.3">
      <c r="A24" s="9"/>
      <c r="B24" t="s">
        <v>182</v>
      </c>
      <c r="C24" s="92">
        <v>1208</v>
      </c>
      <c r="D24" s="105">
        <v>10151</v>
      </c>
      <c r="E24" s="106">
        <v>0.1296288448</v>
      </c>
      <c r="F24" s="94">
        <v>0.1167218027</v>
      </c>
      <c r="G24" s="94">
        <v>0.1439631415</v>
      </c>
      <c r="H24" s="94">
        <v>0.73342395849999997</v>
      </c>
      <c r="I24" s="95">
        <v>0.1190030539</v>
      </c>
      <c r="J24" s="94">
        <v>0.1124779867</v>
      </c>
      <c r="K24" s="94">
        <v>0.1259066529</v>
      </c>
      <c r="L24" s="94">
        <v>0.98194018139999995</v>
      </c>
      <c r="M24" s="94">
        <v>0.88416916999999995</v>
      </c>
      <c r="N24" s="94">
        <v>1.0905226653</v>
      </c>
      <c r="O24" s="105">
        <v>1425</v>
      </c>
      <c r="P24" s="105">
        <v>13596</v>
      </c>
      <c r="Q24" s="106">
        <v>0.1167395457</v>
      </c>
      <c r="R24" s="94">
        <v>0.1054149056</v>
      </c>
      <c r="S24" s="94">
        <v>0.1292807829</v>
      </c>
      <c r="T24" s="94">
        <v>0.33112593340000002</v>
      </c>
      <c r="U24" s="95">
        <v>0.1048102383</v>
      </c>
      <c r="V24" s="94">
        <v>9.9507274000000007E-2</v>
      </c>
      <c r="W24" s="94">
        <v>0.1103958094</v>
      </c>
      <c r="X24" s="94">
        <v>0.95066152209999999</v>
      </c>
      <c r="Y24" s="94">
        <v>0.85843999140000005</v>
      </c>
      <c r="Z24" s="94">
        <v>1.0527903391</v>
      </c>
      <c r="AA24" s="105">
        <v>1236</v>
      </c>
      <c r="AB24" s="105">
        <v>14438</v>
      </c>
      <c r="AC24" s="106">
        <v>9.3842343699999997E-2</v>
      </c>
      <c r="AD24" s="94">
        <v>8.4578682599999996E-2</v>
      </c>
      <c r="AE24" s="94">
        <v>0.1041206272</v>
      </c>
      <c r="AF24" s="94">
        <v>0.81152528260000001</v>
      </c>
      <c r="AG24" s="95">
        <v>8.5607424900000006E-2</v>
      </c>
      <c r="AH24" s="94">
        <v>8.0965471900000002E-2</v>
      </c>
      <c r="AI24" s="94">
        <v>9.05155126E-2</v>
      </c>
      <c r="AJ24" s="94">
        <v>0.98743450519999998</v>
      </c>
      <c r="AK24" s="94">
        <v>0.88995975849999998</v>
      </c>
      <c r="AL24" s="94">
        <v>1.0955853821999999</v>
      </c>
      <c r="AM24" s="94">
        <v>3.4187740000000001E-4</v>
      </c>
      <c r="AN24" s="94">
        <v>0.80386079259999998</v>
      </c>
      <c r="AO24" s="94">
        <v>0.71332691120000002</v>
      </c>
      <c r="AP24" s="94">
        <v>0.90588503499999995</v>
      </c>
      <c r="AQ24" s="94">
        <v>8.7253671899999996E-2</v>
      </c>
      <c r="AR24" s="94">
        <v>0.90056766229999996</v>
      </c>
      <c r="AS24" s="94">
        <v>0.79870427560000001</v>
      </c>
      <c r="AT24" s="94">
        <v>1.0154222772999999</v>
      </c>
      <c r="AU24" s="92" t="s">
        <v>28</v>
      </c>
      <c r="AV24" s="92" t="s">
        <v>28</v>
      </c>
      <c r="AW24" s="92" t="s">
        <v>28</v>
      </c>
      <c r="AX24" s="92" t="s">
        <v>28</v>
      </c>
      <c r="AY24" s="92" t="s">
        <v>232</v>
      </c>
      <c r="AZ24" s="92" t="s">
        <v>28</v>
      </c>
      <c r="BA24" s="92" t="s">
        <v>28</v>
      </c>
      <c r="BB24" s="92" t="s">
        <v>28</v>
      </c>
      <c r="BC24" s="98" t="s">
        <v>275</v>
      </c>
      <c r="BD24" s="99">
        <v>1208</v>
      </c>
      <c r="BE24" s="99">
        <v>1425</v>
      </c>
      <c r="BF24" s="99">
        <v>1236</v>
      </c>
    </row>
    <row r="25" spans="1:58" x14ac:dyDescent="0.3">
      <c r="A25" s="9"/>
      <c r="B25" t="s">
        <v>70</v>
      </c>
      <c r="C25" s="92">
        <v>1877</v>
      </c>
      <c r="D25" s="105">
        <v>20767</v>
      </c>
      <c r="E25" s="106">
        <v>0.1083517219</v>
      </c>
      <c r="F25" s="94">
        <v>9.8176229000000004E-2</v>
      </c>
      <c r="G25" s="94">
        <v>0.1195818555</v>
      </c>
      <c r="H25" s="94">
        <v>8.6548100000000006E-5</v>
      </c>
      <c r="I25" s="95">
        <v>9.0383781999999996E-2</v>
      </c>
      <c r="J25" s="94">
        <v>8.6385992600000003E-2</v>
      </c>
      <c r="K25" s="94">
        <v>9.4566581900000002E-2</v>
      </c>
      <c r="L25" s="94">
        <v>0.82076569929999998</v>
      </c>
      <c r="M25" s="94">
        <v>0.74368620900000004</v>
      </c>
      <c r="N25" s="94">
        <v>0.90583410720000002</v>
      </c>
      <c r="O25" s="105">
        <v>2091</v>
      </c>
      <c r="P25" s="105">
        <v>21232</v>
      </c>
      <c r="Q25" s="106">
        <v>0.1125422868</v>
      </c>
      <c r="R25" s="94">
        <v>0.1021495171</v>
      </c>
      <c r="S25" s="94">
        <v>0.1239924248</v>
      </c>
      <c r="T25" s="94">
        <v>7.7699242200000004E-2</v>
      </c>
      <c r="U25" s="95">
        <v>9.8483421299999999E-2</v>
      </c>
      <c r="V25" s="94">
        <v>9.4351423200000006E-2</v>
      </c>
      <c r="W25" s="94">
        <v>0.10279637480000001</v>
      </c>
      <c r="X25" s="94">
        <v>0.9164813946</v>
      </c>
      <c r="Y25" s="94">
        <v>0.8318484948</v>
      </c>
      <c r="Z25" s="94">
        <v>1.0097249101000001</v>
      </c>
      <c r="AA25" s="105">
        <v>1770</v>
      </c>
      <c r="AB25" s="105">
        <v>23360</v>
      </c>
      <c r="AC25" s="106">
        <v>8.3731121899999997E-2</v>
      </c>
      <c r="AD25" s="94">
        <v>7.5860558600000003E-2</v>
      </c>
      <c r="AE25" s="94">
        <v>9.2418259200000005E-2</v>
      </c>
      <c r="AF25" s="94">
        <v>1.1915136E-2</v>
      </c>
      <c r="AG25" s="95">
        <v>7.5770547899999999E-2</v>
      </c>
      <c r="AH25" s="94">
        <v>7.2321613100000001E-2</v>
      </c>
      <c r="AI25" s="94">
        <v>7.9383958599999999E-2</v>
      </c>
      <c r="AJ25" s="94">
        <v>0.88104149590000003</v>
      </c>
      <c r="AK25" s="94">
        <v>0.79822530229999999</v>
      </c>
      <c r="AL25" s="94">
        <v>0.97244990259999997</v>
      </c>
      <c r="AM25" s="94">
        <v>1.5412971E-7</v>
      </c>
      <c r="AN25" s="94">
        <v>0.74399698349999999</v>
      </c>
      <c r="AO25" s="94">
        <v>0.66619745519999995</v>
      </c>
      <c r="AP25" s="94">
        <v>0.8308820562</v>
      </c>
      <c r="AQ25" s="94">
        <v>0.49926671880000001</v>
      </c>
      <c r="AR25" s="94">
        <v>1.0386755727999999</v>
      </c>
      <c r="AS25" s="94">
        <v>0.93040836549999995</v>
      </c>
      <c r="AT25" s="94">
        <v>1.1595413214000001</v>
      </c>
      <c r="AU25" s="92">
        <v>1</v>
      </c>
      <c r="AV25" s="92" t="s">
        <v>28</v>
      </c>
      <c r="AW25" s="92" t="s">
        <v>28</v>
      </c>
      <c r="AX25" s="92" t="s">
        <v>28</v>
      </c>
      <c r="AY25" s="92" t="s">
        <v>232</v>
      </c>
      <c r="AZ25" s="92" t="s">
        <v>28</v>
      </c>
      <c r="BA25" s="92" t="s">
        <v>28</v>
      </c>
      <c r="BB25" s="92" t="s">
        <v>28</v>
      </c>
      <c r="BC25" s="98" t="s">
        <v>234</v>
      </c>
      <c r="BD25" s="99">
        <v>1877</v>
      </c>
      <c r="BE25" s="99">
        <v>2091</v>
      </c>
      <c r="BF25" s="99">
        <v>1770</v>
      </c>
    </row>
    <row r="26" spans="1:58" x14ac:dyDescent="0.3">
      <c r="A26" s="9"/>
      <c r="B26" t="s">
        <v>149</v>
      </c>
      <c r="C26" s="92">
        <v>434</v>
      </c>
      <c r="D26" s="105">
        <v>4233</v>
      </c>
      <c r="E26" s="106">
        <v>0.1081610739</v>
      </c>
      <c r="F26" s="94">
        <v>9.49983665E-2</v>
      </c>
      <c r="G26" s="94">
        <v>0.1231475692</v>
      </c>
      <c r="H26" s="94">
        <v>2.6127506999999999E-3</v>
      </c>
      <c r="I26" s="95">
        <v>0.1025277581</v>
      </c>
      <c r="J26" s="94">
        <v>9.3321665200000001E-2</v>
      </c>
      <c r="K26" s="94">
        <v>0.1126420233</v>
      </c>
      <c r="L26" s="94">
        <v>0.81932153860000001</v>
      </c>
      <c r="M26" s="94">
        <v>0.71961385889999996</v>
      </c>
      <c r="N26" s="94">
        <v>0.93284443500000003</v>
      </c>
      <c r="O26" s="105">
        <v>423</v>
      </c>
      <c r="P26" s="105">
        <v>4441</v>
      </c>
      <c r="Q26" s="106">
        <v>9.9756253000000003E-2</v>
      </c>
      <c r="R26" s="94">
        <v>8.7564980599999995E-2</v>
      </c>
      <c r="S26" s="94">
        <v>0.1136448605</v>
      </c>
      <c r="T26" s="94">
        <v>1.7796149E-3</v>
      </c>
      <c r="U26" s="95">
        <v>9.5248817799999996E-2</v>
      </c>
      <c r="V26" s="94">
        <v>8.6591000799999998E-2</v>
      </c>
      <c r="W26" s="94">
        <v>0.1047722883</v>
      </c>
      <c r="X26" s="94">
        <v>0.81235909149999996</v>
      </c>
      <c r="Y26" s="94">
        <v>0.71308019280000001</v>
      </c>
      <c r="Z26" s="94">
        <v>0.92546013790000003</v>
      </c>
      <c r="AA26" s="105">
        <v>425</v>
      </c>
      <c r="AB26" s="105">
        <v>4701</v>
      </c>
      <c r="AC26" s="106">
        <v>9.3660618599999995E-2</v>
      </c>
      <c r="AD26" s="94">
        <v>8.2217000499999998E-2</v>
      </c>
      <c r="AE26" s="94">
        <v>0.1066970507</v>
      </c>
      <c r="AF26" s="94">
        <v>0.82638731030000001</v>
      </c>
      <c r="AG26" s="95">
        <v>9.0406296499999997E-2</v>
      </c>
      <c r="AH26" s="94">
        <v>8.2207102099999999E-2</v>
      </c>
      <c r="AI26" s="94">
        <v>9.9423264400000003E-2</v>
      </c>
      <c r="AJ26" s="94">
        <v>0.98552234400000005</v>
      </c>
      <c r="AK26" s="94">
        <v>0.86510950139999998</v>
      </c>
      <c r="AL26" s="94">
        <v>1.1226952067</v>
      </c>
      <c r="AM26" s="94">
        <v>0.45225171939999997</v>
      </c>
      <c r="AN26" s="94">
        <v>0.9388947138</v>
      </c>
      <c r="AO26" s="94">
        <v>0.79655481279999996</v>
      </c>
      <c r="AP26" s="94">
        <v>1.1066699609999999</v>
      </c>
      <c r="AQ26" s="94">
        <v>0.33298920609999999</v>
      </c>
      <c r="AR26" s="94">
        <v>0.9222934773</v>
      </c>
      <c r="AS26" s="94">
        <v>0.78297126100000003</v>
      </c>
      <c r="AT26" s="94">
        <v>1.0864067438</v>
      </c>
      <c r="AU26" s="92">
        <v>1</v>
      </c>
      <c r="AV26" s="92">
        <v>2</v>
      </c>
      <c r="AW26" s="92" t="s">
        <v>28</v>
      </c>
      <c r="AX26" s="92" t="s">
        <v>28</v>
      </c>
      <c r="AY26" s="92" t="s">
        <v>28</v>
      </c>
      <c r="AZ26" s="92" t="s">
        <v>28</v>
      </c>
      <c r="BA26" s="92" t="s">
        <v>28</v>
      </c>
      <c r="BB26" s="92" t="s">
        <v>28</v>
      </c>
      <c r="BC26" s="98" t="s">
        <v>181</v>
      </c>
      <c r="BD26" s="99">
        <v>434</v>
      </c>
      <c r="BE26" s="99">
        <v>423</v>
      </c>
      <c r="BF26" s="99">
        <v>425</v>
      </c>
    </row>
    <row r="27" spans="1:58" x14ac:dyDescent="0.3">
      <c r="A27" s="9"/>
      <c r="B27" t="s">
        <v>206</v>
      </c>
      <c r="C27" s="92">
        <v>242</v>
      </c>
      <c r="D27" s="105">
        <v>2790</v>
      </c>
      <c r="E27" s="106">
        <v>8.83653888E-2</v>
      </c>
      <c r="F27" s="94">
        <v>7.5694672500000004E-2</v>
      </c>
      <c r="G27" s="94">
        <v>0.1031570872</v>
      </c>
      <c r="H27" s="94">
        <v>3.7076923999999997E-7</v>
      </c>
      <c r="I27" s="95">
        <v>8.6738351300000002E-2</v>
      </c>
      <c r="J27" s="94">
        <v>7.6470486800000001E-2</v>
      </c>
      <c r="K27" s="94">
        <v>9.83849049E-2</v>
      </c>
      <c r="L27" s="94">
        <v>0.66936896670000001</v>
      </c>
      <c r="M27" s="94">
        <v>0.57338812650000004</v>
      </c>
      <c r="N27" s="94">
        <v>0.78141627449999995</v>
      </c>
      <c r="O27" s="105">
        <v>236</v>
      </c>
      <c r="P27" s="105">
        <v>2847</v>
      </c>
      <c r="Q27" s="106">
        <v>8.6694287800000006E-2</v>
      </c>
      <c r="R27" s="94">
        <v>7.4160674800000007E-2</v>
      </c>
      <c r="S27" s="94">
        <v>0.1013461588</v>
      </c>
      <c r="T27" s="94">
        <v>1.2432899999999999E-5</v>
      </c>
      <c r="U27" s="95">
        <v>8.2894274700000006E-2</v>
      </c>
      <c r="V27" s="94">
        <v>7.2965243299999996E-2</v>
      </c>
      <c r="W27" s="94">
        <v>9.4174437900000005E-2</v>
      </c>
      <c r="X27" s="94">
        <v>0.70598975760000005</v>
      </c>
      <c r="Y27" s="94">
        <v>0.60392302890000005</v>
      </c>
      <c r="Z27" s="94">
        <v>0.82530639500000003</v>
      </c>
      <c r="AA27" s="105">
        <v>203</v>
      </c>
      <c r="AB27" s="105">
        <v>2887</v>
      </c>
      <c r="AC27" s="106">
        <v>7.2934261299999997E-2</v>
      </c>
      <c r="AD27" s="94">
        <v>6.1891745599999999E-2</v>
      </c>
      <c r="AE27" s="94">
        <v>8.5946945299999994E-2</v>
      </c>
      <c r="AF27" s="94">
        <v>1.5768539999999999E-3</v>
      </c>
      <c r="AG27" s="95">
        <v>7.0315206099999999E-2</v>
      </c>
      <c r="AH27" s="94">
        <v>6.1278287200000003E-2</v>
      </c>
      <c r="AI27" s="94">
        <v>8.0684830400000004E-2</v>
      </c>
      <c r="AJ27" s="94">
        <v>0.76743401069999995</v>
      </c>
      <c r="AK27" s="94">
        <v>0.65124167580000003</v>
      </c>
      <c r="AL27" s="94">
        <v>0.90435698870000003</v>
      </c>
      <c r="AM27" s="94">
        <v>0.10789014869999999</v>
      </c>
      <c r="AN27" s="94">
        <v>0.84128104839999995</v>
      </c>
      <c r="AO27" s="94">
        <v>0.68145755419999998</v>
      </c>
      <c r="AP27" s="94">
        <v>1.0385882409</v>
      </c>
      <c r="AQ27" s="94">
        <v>0.85395045400000003</v>
      </c>
      <c r="AR27" s="94">
        <v>0.98108873819999998</v>
      </c>
      <c r="AS27" s="94">
        <v>0.8006149856</v>
      </c>
      <c r="AT27" s="94">
        <v>1.2022446863</v>
      </c>
      <c r="AU27" s="92">
        <v>1</v>
      </c>
      <c r="AV27" s="92">
        <v>2</v>
      </c>
      <c r="AW27" s="92">
        <v>3</v>
      </c>
      <c r="AX27" s="92" t="s">
        <v>28</v>
      </c>
      <c r="AY27" s="92" t="s">
        <v>28</v>
      </c>
      <c r="AZ27" s="92" t="s">
        <v>28</v>
      </c>
      <c r="BA27" s="92" t="s">
        <v>28</v>
      </c>
      <c r="BB27" s="92" t="s">
        <v>28</v>
      </c>
      <c r="BC27" s="98" t="s">
        <v>235</v>
      </c>
      <c r="BD27" s="99">
        <v>242</v>
      </c>
      <c r="BE27" s="99">
        <v>236</v>
      </c>
      <c r="BF27" s="99">
        <v>203</v>
      </c>
    </row>
    <row r="28" spans="1:58" x14ac:dyDescent="0.3">
      <c r="A28" s="9"/>
      <c r="B28" t="s">
        <v>73</v>
      </c>
      <c r="C28" s="92">
        <v>571</v>
      </c>
      <c r="D28" s="105">
        <v>5677</v>
      </c>
      <c r="E28" s="106">
        <v>0.10231722560000001</v>
      </c>
      <c r="F28" s="94">
        <v>9.0721633100000004E-2</v>
      </c>
      <c r="G28" s="94">
        <v>0.1153949096</v>
      </c>
      <c r="H28" s="94">
        <v>3.29216E-5</v>
      </c>
      <c r="I28" s="95">
        <v>0.10058129289999999</v>
      </c>
      <c r="J28" s="94">
        <v>9.26606918E-2</v>
      </c>
      <c r="K28" s="94">
        <v>0.10917894409999999</v>
      </c>
      <c r="L28" s="94">
        <v>0.77505431170000005</v>
      </c>
      <c r="M28" s="94">
        <v>0.68721754810000002</v>
      </c>
      <c r="N28" s="94">
        <v>0.87411793800000004</v>
      </c>
      <c r="O28" s="105">
        <v>548</v>
      </c>
      <c r="P28" s="105">
        <v>5808</v>
      </c>
      <c r="Q28" s="106">
        <v>9.5976650900000002E-2</v>
      </c>
      <c r="R28" s="94">
        <v>8.5030702299999997E-2</v>
      </c>
      <c r="S28" s="94">
        <v>0.1083316647</v>
      </c>
      <c r="T28" s="94">
        <v>6.6420200000000005E-5</v>
      </c>
      <c r="U28" s="95">
        <v>9.4352617099999994E-2</v>
      </c>
      <c r="V28" s="94">
        <v>8.67745605E-2</v>
      </c>
      <c r="W28" s="94">
        <v>0.1025924683</v>
      </c>
      <c r="X28" s="94">
        <v>0.78158012809999999</v>
      </c>
      <c r="Y28" s="94">
        <v>0.69244244840000002</v>
      </c>
      <c r="Z28" s="94">
        <v>0.88219244519999995</v>
      </c>
      <c r="AA28" s="105">
        <v>434</v>
      </c>
      <c r="AB28" s="105">
        <v>5949</v>
      </c>
      <c r="AC28" s="106">
        <v>7.3139853000000005E-2</v>
      </c>
      <c r="AD28" s="94">
        <v>6.4339743099999999E-2</v>
      </c>
      <c r="AE28" s="94">
        <v>8.3143603600000004E-2</v>
      </c>
      <c r="AF28" s="94">
        <v>6.2291600000000005E-5</v>
      </c>
      <c r="AG28" s="95">
        <v>7.2953437600000004E-2</v>
      </c>
      <c r="AH28" s="94">
        <v>6.6402859100000003E-2</v>
      </c>
      <c r="AI28" s="94">
        <v>8.0150224300000003E-2</v>
      </c>
      <c r="AJ28" s="94">
        <v>0.76959730209999999</v>
      </c>
      <c r="AK28" s="94">
        <v>0.67700016740000002</v>
      </c>
      <c r="AL28" s="94">
        <v>0.87485946950000004</v>
      </c>
      <c r="AM28" s="94">
        <v>6.1181859999999996E-4</v>
      </c>
      <c r="AN28" s="94">
        <v>0.76205881610000004</v>
      </c>
      <c r="AO28" s="94">
        <v>0.65235224489999999</v>
      </c>
      <c r="AP28" s="94">
        <v>0.8902148245</v>
      </c>
      <c r="AQ28" s="94">
        <v>0.39924539129999997</v>
      </c>
      <c r="AR28" s="94">
        <v>0.93803023299999999</v>
      </c>
      <c r="AS28" s="94">
        <v>0.80838644150000005</v>
      </c>
      <c r="AT28" s="94">
        <v>1.0884654574999999</v>
      </c>
      <c r="AU28" s="92">
        <v>1</v>
      </c>
      <c r="AV28" s="92">
        <v>2</v>
      </c>
      <c r="AW28" s="92">
        <v>3</v>
      </c>
      <c r="AX28" s="92" t="s">
        <v>28</v>
      </c>
      <c r="AY28" s="92" t="s">
        <v>232</v>
      </c>
      <c r="AZ28" s="92" t="s">
        <v>28</v>
      </c>
      <c r="BA28" s="92" t="s">
        <v>28</v>
      </c>
      <c r="BB28" s="92" t="s">
        <v>28</v>
      </c>
      <c r="BC28" s="98" t="s">
        <v>238</v>
      </c>
      <c r="BD28" s="99">
        <v>571</v>
      </c>
      <c r="BE28" s="99">
        <v>548</v>
      </c>
      <c r="BF28" s="99">
        <v>434</v>
      </c>
    </row>
    <row r="29" spans="1:58" x14ac:dyDescent="0.3">
      <c r="A29" s="9"/>
      <c r="B29" t="s">
        <v>76</v>
      </c>
      <c r="C29" s="92">
        <v>488</v>
      </c>
      <c r="D29" s="105">
        <v>3871</v>
      </c>
      <c r="E29" s="106">
        <v>0.1196403784</v>
      </c>
      <c r="F29" s="94">
        <v>0.10540709299999999</v>
      </c>
      <c r="G29" s="94">
        <v>0.13579560660000001</v>
      </c>
      <c r="H29" s="94">
        <v>0.12780649520000001</v>
      </c>
      <c r="I29" s="95">
        <v>0.1260656161</v>
      </c>
      <c r="J29" s="94">
        <v>0.1153624756</v>
      </c>
      <c r="K29" s="94">
        <v>0.1377617763</v>
      </c>
      <c r="L29" s="94">
        <v>0.90627741880000001</v>
      </c>
      <c r="M29" s="94">
        <v>0.79846009760000003</v>
      </c>
      <c r="N29" s="94">
        <v>1.0286534822</v>
      </c>
      <c r="O29" s="105">
        <v>539</v>
      </c>
      <c r="P29" s="105">
        <v>4066</v>
      </c>
      <c r="Q29" s="106">
        <v>0.1246594416</v>
      </c>
      <c r="R29" s="94">
        <v>0.1101928096</v>
      </c>
      <c r="S29" s="94">
        <v>0.14102532139999999</v>
      </c>
      <c r="T29" s="94">
        <v>0.81109195789999999</v>
      </c>
      <c r="U29" s="95">
        <v>0.13256271519999999</v>
      </c>
      <c r="V29" s="94">
        <v>0.1218309259</v>
      </c>
      <c r="W29" s="94">
        <v>0.1442398416</v>
      </c>
      <c r="X29" s="94">
        <v>1.0151567221</v>
      </c>
      <c r="Y29" s="94">
        <v>0.89734856740000002</v>
      </c>
      <c r="Z29" s="94">
        <v>1.1484312873</v>
      </c>
      <c r="AA29" s="105">
        <v>460</v>
      </c>
      <c r="AB29" s="105">
        <v>4368</v>
      </c>
      <c r="AC29" s="106">
        <v>9.7420461200000003E-2</v>
      </c>
      <c r="AD29" s="94">
        <v>8.5693343899999996E-2</v>
      </c>
      <c r="AE29" s="94">
        <v>0.1107524322</v>
      </c>
      <c r="AF29" s="94">
        <v>0.70499417369999995</v>
      </c>
      <c r="AG29" s="95">
        <v>0.10531135530000001</v>
      </c>
      <c r="AH29" s="94">
        <v>9.6114237599999999E-2</v>
      </c>
      <c r="AI29" s="94">
        <v>0.11538854010000001</v>
      </c>
      <c r="AJ29" s="94">
        <v>1.0250844242999999</v>
      </c>
      <c r="AK29" s="94">
        <v>0.90168852649999998</v>
      </c>
      <c r="AL29" s="94">
        <v>1.1653670265</v>
      </c>
      <c r="AM29" s="94">
        <v>2.1180332000000001E-3</v>
      </c>
      <c r="AN29" s="94">
        <v>0.78149284090000004</v>
      </c>
      <c r="AO29" s="94">
        <v>0.66778401109999996</v>
      </c>
      <c r="AP29" s="94">
        <v>0.91456376640000003</v>
      </c>
      <c r="AQ29" s="94">
        <v>0.60497793980000003</v>
      </c>
      <c r="AR29" s="94">
        <v>1.0419512489</v>
      </c>
      <c r="AS29" s="94">
        <v>0.89170400829999996</v>
      </c>
      <c r="AT29" s="94">
        <v>1.2175143264999999</v>
      </c>
      <c r="AU29" s="92" t="s">
        <v>28</v>
      </c>
      <c r="AV29" s="92" t="s">
        <v>28</v>
      </c>
      <c r="AW29" s="92" t="s">
        <v>28</v>
      </c>
      <c r="AX29" s="92" t="s">
        <v>28</v>
      </c>
      <c r="AY29" s="92" t="s">
        <v>232</v>
      </c>
      <c r="AZ29" s="92" t="s">
        <v>28</v>
      </c>
      <c r="BA29" s="92" t="s">
        <v>28</v>
      </c>
      <c r="BB29" s="92" t="s">
        <v>28</v>
      </c>
      <c r="BC29" s="98" t="s">
        <v>275</v>
      </c>
      <c r="BD29" s="99">
        <v>488</v>
      </c>
      <c r="BE29" s="99">
        <v>539</v>
      </c>
      <c r="BF29" s="99">
        <v>460</v>
      </c>
    </row>
    <row r="30" spans="1:58" x14ac:dyDescent="0.3">
      <c r="A30" s="9"/>
      <c r="B30" t="s">
        <v>72</v>
      </c>
      <c r="C30" s="92">
        <v>433</v>
      </c>
      <c r="D30" s="105">
        <v>5002</v>
      </c>
      <c r="E30" s="106">
        <v>9.4078304200000004E-2</v>
      </c>
      <c r="F30" s="94">
        <v>8.2662733399999994E-2</v>
      </c>
      <c r="G30" s="94">
        <v>0.10707034429999999</v>
      </c>
      <c r="H30" s="94">
        <v>2.8533812E-7</v>
      </c>
      <c r="I30" s="95">
        <v>8.6565373900000006E-2</v>
      </c>
      <c r="J30" s="94">
        <v>7.8784008399999994E-2</v>
      </c>
      <c r="K30" s="94">
        <v>9.5115291800000001E-2</v>
      </c>
      <c r="L30" s="94">
        <v>0.71264437550000004</v>
      </c>
      <c r="M30" s="94">
        <v>0.62617127839999998</v>
      </c>
      <c r="N30" s="94">
        <v>0.81105924750000002</v>
      </c>
      <c r="O30" s="105">
        <v>444</v>
      </c>
      <c r="P30" s="105">
        <v>5179</v>
      </c>
      <c r="Q30" s="106">
        <v>9.24521009E-2</v>
      </c>
      <c r="R30" s="94">
        <v>8.1314522700000003E-2</v>
      </c>
      <c r="S30" s="94">
        <v>0.1051151832</v>
      </c>
      <c r="T30" s="94">
        <v>1.46419E-5</v>
      </c>
      <c r="U30" s="95">
        <v>8.5730836099999999E-2</v>
      </c>
      <c r="V30" s="94">
        <v>7.8116148400000002E-2</v>
      </c>
      <c r="W30" s="94">
        <v>9.4087796299999998E-2</v>
      </c>
      <c r="X30" s="94">
        <v>0.75287816480000003</v>
      </c>
      <c r="Y30" s="94">
        <v>0.66217996199999996</v>
      </c>
      <c r="Z30" s="94">
        <v>0.85599921999999995</v>
      </c>
      <c r="AA30" s="105">
        <v>437</v>
      </c>
      <c r="AB30" s="105">
        <v>5803</v>
      </c>
      <c r="AC30" s="106">
        <v>8.2369688900000002E-2</v>
      </c>
      <c r="AD30" s="94">
        <v>7.2431174500000001E-2</v>
      </c>
      <c r="AE30" s="94">
        <v>9.36718988E-2</v>
      </c>
      <c r="AF30" s="94">
        <v>2.92259614E-2</v>
      </c>
      <c r="AG30" s="95">
        <v>7.5305876300000005E-2</v>
      </c>
      <c r="AH30" s="94">
        <v>6.8566246299999994E-2</v>
      </c>
      <c r="AI30" s="94">
        <v>8.2707969399999998E-2</v>
      </c>
      <c r="AJ30" s="94">
        <v>0.86671613030000005</v>
      </c>
      <c r="AK30" s="94">
        <v>0.76214039550000001</v>
      </c>
      <c r="AL30" s="94">
        <v>0.98564103800000002</v>
      </c>
      <c r="AM30" s="94">
        <v>0.16099599140000001</v>
      </c>
      <c r="AN30" s="94">
        <v>0.89094447990000003</v>
      </c>
      <c r="AO30" s="94">
        <v>0.75810517629999996</v>
      </c>
      <c r="AP30" s="94">
        <v>1.0470606074</v>
      </c>
      <c r="AQ30" s="94">
        <v>0.83278526340000003</v>
      </c>
      <c r="AR30" s="94">
        <v>0.98271436339999996</v>
      </c>
      <c r="AS30" s="94">
        <v>0.83585052959999995</v>
      </c>
      <c r="AT30" s="94">
        <v>1.1553830331999999</v>
      </c>
      <c r="AU30" s="92">
        <v>1</v>
      </c>
      <c r="AV30" s="92">
        <v>2</v>
      </c>
      <c r="AW30" s="92" t="s">
        <v>28</v>
      </c>
      <c r="AX30" s="92" t="s">
        <v>28</v>
      </c>
      <c r="AY30" s="92" t="s">
        <v>28</v>
      </c>
      <c r="AZ30" s="92" t="s">
        <v>28</v>
      </c>
      <c r="BA30" s="92" t="s">
        <v>28</v>
      </c>
      <c r="BB30" s="92" t="s">
        <v>28</v>
      </c>
      <c r="BC30" s="98" t="s">
        <v>181</v>
      </c>
      <c r="BD30" s="99">
        <v>433</v>
      </c>
      <c r="BE30" s="99">
        <v>444</v>
      </c>
      <c r="BF30" s="99">
        <v>437</v>
      </c>
    </row>
    <row r="31" spans="1:58" x14ac:dyDescent="0.3">
      <c r="A31" s="9"/>
      <c r="B31" t="s">
        <v>78</v>
      </c>
      <c r="C31" s="92">
        <v>565</v>
      </c>
      <c r="D31" s="105">
        <v>4615</v>
      </c>
      <c r="E31" s="106">
        <v>0.1338960847</v>
      </c>
      <c r="F31" s="94">
        <v>0.1185865431</v>
      </c>
      <c r="G31" s="94">
        <v>0.15118209060000001</v>
      </c>
      <c r="H31" s="94">
        <v>0.81915617740000002</v>
      </c>
      <c r="I31" s="95">
        <v>0.1224268689</v>
      </c>
      <c r="J31" s="94">
        <v>0.1127369872</v>
      </c>
      <c r="K31" s="94">
        <v>0.13294960780000001</v>
      </c>
      <c r="L31" s="94">
        <v>1.0142645797000001</v>
      </c>
      <c r="M31" s="94">
        <v>0.89829460319999999</v>
      </c>
      <c r="N31" s="94">
        <v>1.1452062986</v>
      </c>
      <c r="O31" s="105">
        <v>518</v>
      </c>
      <c r="P31" s="105">
        <v>4514</v>
      </c>
      <c r="Q31" s="106">
        <v>0.1186767353</v>
      </c>
      <c r="R31" s="94">
        <v>0.104852626</v>
      </c>
      <c r="S31" s="94">
        <v>0.1343234599</v>
      </c>
      <c r="T31" s="94">
        <v>0.58900729559999998</v>
      </c>
      <c r="U31" s="95">
        <v>0.1147540984</v>
      </c>
      <c r="V31" s="94">
        <v>0.10528549819999999</v>
      </c>
      <c r="W31" s="94">
        <v>0.12507423449999999</v>
      </c>
      <c r="X31" s="94">
        <v>0.96643691040000002</v>
      </c>
      <c r="Y31" s="94">
        <v>0.85386110120000003</v>
      </c>
      <c r="Z31" s="94">
        <v>1.0938550783000001</v>
      </c>
      <c r="AA31" s="105">
        <v>469</v>
      </c>
      <c r="AB31" s="105">
        <v>4682</v>
      </c>
      <c r="AC31" s="106">
        <v>0.103467266</v>
      </c>
      <c r="AD31" s="94">
        <v>9.1110480600000002E-2</v>
      </c>
      <c r="AE31" s="94">
        <v>0.1174999303</v>
      </c>
      <c r="AF31" s="94">
        <v>0.19025920630000001</v>
      </c>
      <c r="AG31" s="95">
        <v>0.1001708672</v>
      </c>
      <c r="AH31" s="94">
        <v>9.15032665E-2</v>
      </c>
      <c r="AI31" s="94">
        <v>0.1096595018</v>
      </c>
      <c r="AJ31" s="94">
        <v>1.0887105384</v>
      </c>
      <c r="AK31" s="94">
        <v>0.95868910350000003</v>
      </c>
      <c r="AL31" s="94">
        <v>1.2363660254</v>
      </c>
      <c r="AM31" s="94">
        <v>8.63656493E-2</v>
      </c>
      <c r="AN31" s="94">
        <v>0.87184118830000001</v>
      </c>
      <c r="AO31" s="94">
        <v>0.74535410800000002</v>
      </c>
      <c r="AP31" s="94">
        <v>1.0197932088999999</v>
      </c>
      <c r="AQ31" s="94">
        <v>0.11950713860000001</v>
      </c>
      <c r="AR31" s="94">
        <v>0.88633461960000004</v>
      </c>
      <c r="AS31" s="94">
        <v>0.76142434189999997</v>
      </c>
      <c r="AT31" s="94">
        <v>1.031736201</v>
      </c>
      <c r="AU31" s="92" t="s">
        <v>28</v>
      </c>
      <c r="AV31" s="92" t="s">
        <v>28</v>
      </c>
      <c r="AW31" s="92" t="s">
        <v>28</v>
      </c>
      <c r="AX31" s="92" t="s">
        <v>28</v>
      </c>
      <c r="AY31" s="92" t="s">
        <v>28</v>
      </c>
      <c r="AZ31" s="92" t="s">
        <v>28</v>
      </c>
      <c r="BA31" s="92" t="s">
        <v>28</v>
      </c>
      <c r="BB31" s="92" t="s">
        <v>28</v>
      </c>
      <c r="BC31" s="98" t="s">
        <v>28</v>
      </c>
      <c r="BD31" s="99">
        <v>565</v>
      </c>
      <c r="BE31" s="99">
        <v>518</v>
      </c>
      <c r="BF31" s="99">
        <v>469</v>
      </c>
    </row>
    <row r="32" spans="1:58" x14ac:dyDescent="0.3">
      <c r="A32" s="9"/>
      <c r="B32" t="s">
        <v>183</v>
      </c>
      <c r="C32" s="92">
        <v>845</v>
      </c>
      <c r="D32" s="105">
        <v>7937</v>
      </c>
      <c r="E32" s="106">
        <v>0.1077695203</v>
      </c>
      <c r="F32" s="94">
        <v>9.6495878500000007E-2</v>
      </c>
      <c r="G32" s="94">
        <v>0.1203602651</v>
      </c>
      <c r="H32" s="94">
        <v>3.1925239999999999E-4</v>
      </c>
      <c r="I32" s="95">
        <v>0.1064633993</v>
      </c>
      <c r="J32" s="94">
        <v>9.9521773199999997E-2</v>
      </c>
      <c r="K32" s="94">
        <v>0.11388920249999999</v>
      </c>
      <c r="L32" s="94">
        <v>0.81635551529999995</v>
      </c>
      <c r="M32" s="94">
        <v>0.7309575318</v>
      </c>
      <c r="N32" s="94">
        <v>0.91173057040000005</v>
      </c>
      <c r="O32" s="105">
        <v>810</v>
      </c>
      <c r="P32" s="105">
        <v>8080</v>
      </c>
      <c r="Q32" s="106">
        <v>0.1016249493</v>
      </c>
      <c r="R32" s="94">
        <v>9.0908499599999998E-2</v>
      </c>
      <c r="S32" s="94">
        <v>0.1136046726</v>
      </c>
      <c r="T32" s="94">
        <v>8.7268009999999995E-4</v>
      </c>
      <c r="U32" s="95">
        <v>0.1002475248</v>
      </c>
      <c r="V32" s="94">
        <v>9.3576217099999998E-2</v>
      </c>
      <c r="W32" s="94">
        <v>0.10739444839999999</v>
      </c>
      <c r="X32" s="94">
        <v>0.82757670890000001</v>
      </c>
      <c r="Y32" s="94">
        <v>0.74030794</v>
      </c>
      <c r="Z32" s="94">
        <v>0.92513286989999999</v>
      </c>
      <c r="AA32" s="105">
        <v>657</v>
      </c>
      <c r="AB32" s="105">
        <v>8737</v>
      </c>
      <c r="AC32" s="106">
        <v>7.6044118699999996E-2</v>
      </c>
      <c r="AD32" s="94">
        <v>6.7695978899999995E-2</v>
      </c>
      <c r="AE32" s="94">
        <v>8.5421735400000004E-2</v>
      </c>
      <c r="AF32" s="94">
        <v>1.7149409999999999E-4</v>
      </c>
      <c r="AG32" s="95">
        <v>7.5197436199999995E-2</v>
      </c>
      <c r="AH32" s="94">
        <v>6.9661768999999998E-2</v>
      </c>
      <c r="AI32" s="94">
        <v>8.1172994799999995E-2</v>
      </c>
      <c r="AJ32" s="94">
        <v>0.80015677129999996</v>
      </c>
      <c r="AK32" s="94">
        <v>0.71231538750000001</v>
      </c>
      <c r="AL32" s="94">
        <v>0.89883058819999995</v>
      </c>
      <c r="AM32" s="94">
        <v>3.7428800000000003E-5</v>
      </c>
      <c r="AN32" s="94">
        <v>0.74828198430000004</v>
      </c>
      <c r="AO32" s="94">
        <v>0.65192321350000004</v>
      </c>
      <c r="AP32" s="94">
        <v>0.85888324949999995</v>
      </c>
      <c r="AQ32" s="94">
        <v>0.38608195499999998</v>
      </c>
      <c r="AR32" s="94">
        <v>0.94298414809999997</v>
      </c>
      <c r="AS32" s="94">
        <v>0.82575524180000004</v>
      </c>
      <c r="AT32" s="94">
        <v>1.0768555361000001</v>
      </c>
      <c r="AU32" s="92">
        <v>1</v>
      </c>
      <c r="AV32" s="92">
        <v>2</v>
      </c>
      <c r="AW32" s="92">
        <v>3</v>
      </c>
      <c r="AX32" s="92" t="s">
        <v>28</v>
      </c>
      <c r="AY32" s="92" t="s">
        <v>232</v>
      </c>
      <c r="AZ32" s="92" t="s">
        <v>28</v>
      </c>
      <c r="BA32" s="92" t="s">
        <v>28</v>
      </c>
      <c r="BB32" s="92" t="s">
        <v>28</v>
      </c>
      <c r="BC32" s="98" t="s">
        <v>238</v>
      </c>
      <c r="BD32" s="99">
        <v>845</v>
      </c>
      <c r="BE32" s="99">
        <v>810</v>
      </c>
      <c r="BF32" s="99">
        <v>657</v>
      </c>
    </row>
    <row r="33" spans="1:93" x14ac:dyDescent="0.3">
      <c r="A33" s="9"/>
      <c r="B33" t="s">
        <v>71</v>
      </c>
      <c r="C33" s="92">
        <v>1197</v>
      </c>
      <c r="D33" s="105">
        <v>14779</v>
      </c>
      <c r="E33" s="106">
        <v>9.7152918800000002E-2</v>
      </c>
      <c r="F33" s="94">
        <v>8.7543043700000003E-2</v>
      </c>
      <c r="G33" s="94">
        <v>0.10781770020000001</v>
      </c>
      <c r="H33" s="94">
        <v>7.9386957999999998E-9</v>
      </c>
      <c r="I33" s="95">
        <v>8.0993301300000001E-2</v>
      </c>
      <c r="J33" s="94">
        <v>7.6532562799999995E-2</v>
      </c>
      <c r="K33" s="94">
        <v>8.5714036199999996E-2</v>
      </c>
      <c r="L33" s="94">
        <v>0.73593462109999996</v>
      </c>
      <c r="M33" s="94">
        <v>0.66313969230000003</v>
      </c>
      <c r="N33" s="94">
        <v>0.81672047810000004</v>
      </c>
      <c r="O33" s="105">
        <v>1338</v>
      </c>
      <c r="P33" s="105">
        <v>17236</v>
      </c>
      <c r="Q33" s="106">
        <v>9.2249884099999999E-2</v>
      </c>
      <c r="R33" s="94">
        <v>8.3285780800000001E-2</v>
      </c>
      <c r="S33" s="94">
        <v>0.1021787997</v>
      </c>
      <c r="T33" s="94">
        <v>4.1491616000000002E-8</v>
      </c>
      <c r="U33" s="95">
        <v>7.7628219999999998E-2</v>
      </c>
      <c r="V33" s="94">
        <v>7.3578207199999995E-2</v>
      </c>
      <c r="W33" s="94">
        <v>8.1901160299999998E-2</v>
      </c>
      <c r="X33" s="94">
        <v>0.75123142480000005</v>
      </c>
      <c r="Y33" s="94">
        <v>0.67823278480000004</v>
      </c>
      <c r="Z33" s="94">
        <v>0.83208695619999995</v>
      </c>
      <c r="AA33" s="105">
        <v>1004</v>
      </c>
      <c r="AB33" s="105">
        <v>16673</v>
      </c>
      <c r="AC33" s="106">
        <v>6.7496552900000006E-2</v>
      </c>
      <c r="AD33" s="94">
        <v>6.0648433100000003E-2</v>
      </c>
      <c r="AE33" s="94">
        <v>7.5117928299999998E-2</v>
      </c>
      <c r="AF33" s="94">
        <v>3.634814E-10</v>
      </c>
      <c r="AG33" s="95">
        <v>6.02171175E-2</v>
      </c>
      <c r="AH33" s="94">
        <v>5.6605193599999999E-2</v>
      </c>
      <c r="AI33" s="94">
        <v>6.4059514799999995E-2</v>
      </c>
      <c r="AJ33" s="94">
        <v>0.71021697269999995</v>
      </c>
      <c r="AK33" s="94">
        <v>0.63815920520000002</v>
      </c>
      <c r="AL33" s="94">
        <v>0.79041114540000001</v>
      </c>
      <c r="AM33" s="94">
        <v>5.5441661000000005E-7</v>
      </c>
      <c r="AN33" s="94">
        <v>0.73167086889999999</v>
      </c>
      <c r="AO33" s="94">
        <v>0.64743637470000004</v>
      </c>
      <c r="AP33" s="94">
        <v>0.82686466390000002</v>
      </c>
      <c r="AQ33" s="94">
        <v>0.39597481010000002</v>
      </c>
      <c r="AR33" s="94">
        <v>0.94953281079999996</v>
      </c>
      <c r="AS33" s="94">
        <v>0.84252000090000001</v>
      </c>
      <c r="AT33" s="94">
        <v>1.0701378695999999</v>
      </c>
      <c r="AU33" s="92">
        <v>1</v>
      </c>
      <c r="AV33" s="92">
        <v>2</v>
      </c>
      <c r="AW33" s="92">
        <v>3</v>
      </c>
      <c r="AX33" s="92" t="s">
        <v>28</v>
      </c>
      <c r="AY33" s="92" t="s">
        <v>232</v>
      </c>
      <c r="AZ33" s="92" t="s">
        <v>28</v>
      </c>
      <c r="BA33" s="92" t="s">
        <v>28</v>
      </c>
      <c r="BB33" s="92" t="s">
        <v>28</v>
      </c>
      <c r="BC33" s="98" t="s">
        <v>238</v>
      </c>
      <c r="BD33" s="99">
        <v>1197</v>
      </c>
      <c r="BE33" s="99">
        <v>1338</v>
      </c>
      <c r="BF33" s="99">
        <v>1004</v>
      </c>
    </row>
    <row r="34" spans="1:93" x14ac:dyDescent="0.3">
      <c r="A34" s="9"/>
      <c r="B34" t="s">
        <v>77</v>
      </c>
      <c r="C34" s="92">
        <v>932</v>
      </c>
      <c r="D34" s="105">
        <v>7259</v>
      </c>
      <c r="E34" s="106">
        <v>0.14196165350000001</v>
      </c>
      <c r="F34" s="94">
        <v>0.1271608145</v>
      </c>
      <c r="G34" s="94">
        <v>0.1584852309</v>
      </c>
      <c r="H34" s="94">
        <v>0.19588668949999999</v>
      </c>
      <c r="I34" s="95">
        <v>0.12839234050000001</v>
      </c>
      <c r="J34" s="94">
        <v>0.12040848229999999</v>
      </c>
      <c r="K34" s="94">
        <v>0.13690558</v>
      </c>
      <c r="L34" s="94">
        <v>1.0753613673</v>
      </c>
      <c r="M34" s="94">
        <v>0.96324482050000004</v>
      </c>
      <c r="N34" s="94">
        <v>1.2005276808000001</v>
      </c>
      <c r="O34" s="105">
        <v>892</v>
      </c>
      <c r="P34" s="105">
        <v>7509</v>
      </c>
      <c r="Q34" s="106">
        <v>0.131617861</v>
      </c>
      <c r="R34" s="94">
        <v>0.1178192096</v>
      </c>
      <c r="S34" s="94">
        <v>0.14703257119999999</v>
      </c>
      <c r="T34" s="94">
        <v>0.21964789030000001</v>
      </c>
      <c r="U34" s="95">
        <v>0.1187907844</v>
      </c>
      <c r="V34" s="94">
        <v>0.1112454903</v>
      </c>
      <c r="W34" s="94">
        <v>0.12684784269999999</v>
      </c>
      <c r="X34" s="94">
        <v>1.0718221944999999</v>
      </c>
      <c r="Y34" s="94">
        <v>0.95945370070000002</v>
      </c>
      <c r="Z34" s="94">
        <v>1.1973509673</v>
      </c>
      <c r="AA34" s="105">
        <v>688</v>
      </c>
      <c r="AB34" s="105">
        <v>7933</v>
      </c>
      <c r="AC34" s="106">
        <v>9.5045632000000005E-2</v>
      </c>
      <c r="AD34" s="94">
        <v>8.4621587900000003E-2</v>
      </c>
      <c r="AE34" s="94">
        <v>0.1067537538</v>
      </c>
      <c r="AF34" s="94">
        <v>0.99871002639999995</v>
      </c>
      <c r="AG34" s="95">
        <v>8.6726333000000003E-2</v>
      </c>
      <c r="AH34" s="94">
        <v>8.0482086899999999E-2</v>
      </c>
      <c r="AI34" s="94">
        <v>9.3455042299999999E-2</v>
      </c>
      <c r="AJ34" s="94">
        <v>1.0000958295</v>
      </c>
      <c r="AK34" s="94">
        <v>0.89041121999999995</v>
      </c>
      <c r="AL34" s="94">
        <v>1.1232918516999999</v>
      </c>
      <c r="AM34" s="94">
        <v>3.2935161999999998E-6</v>
      </c>
      <c r="AN34" s="94">
        <v>0.72213323699999998</v>
      </c>
      <c r="AO34" s="94">
        <v>0.62957216260000004</v>
      </c>
      <c r="AP34" s="94">
        <v>0.82830284269999999</v>
      </c>
      <c r="AQ34" s="94">
        <v>0.26061559719999999</v>
      </c>
      <c r="AR34" s="94">
        <v>0.92713671450000001</v>
      </c>
      <c r="AS34" s="94">
        <v>0.8126411388</v>
      </c>
      <c r="AT34" s="94">
        <v>1.0577639334</v>
      </c>
      <c r="AU34" s="92" t="s">
        <v>28</v>
      </c>
      <c r="AV34" s="92" t="s">
        <v>28</v>
      </c>
      <c r="AW34" s="92" t="s">
        <v>28</v>
      </c>
      <c r="AX34" s="92" t="s">
        <v>28</v>
      </c>
      <c r="AY34" s="92" t="s">
        <v>232</v>
      </c>
      <c r="AZ34" s="92" t="s">
        <v>28</v>
      </c>
      <c r="BA34" s="92" t="s">
        <v>28</v>
      </c>
      <c r="BB34" s="92" t="s">
        <v>28</v>
      </c>
      <c r="BC34" s="98" t="s">
        <v>275</v>
      </c>
      <c r="BD34" s="99">
        <v>932</v>
      </c>
      <c r="BE34" s="99">
        <v>892</v>
      </c>
      <c r="BF34" s="99">
        <v>688</v>
      </c>
    </row>
    <row r="35" spans="1:93" x14ac:dyDescent="0.3">
      <c r="A35" s="9"/>
      <c r="B35" t="s">
        <v>79</v>
      </c>
      <c r="C35" s="92">
        <v>1822</v>
      </c>
      <c r="D35" s="105">
        <v>14865</v>
      </c>
      <c r="E35" s="106">
        <v>0.12627970220000001</v>
      </c>
      <c r="F35" s="94">
        <v>0.1144230787</v>
      </c>
      <c r="G35" s="94">
        <v>0.13936491989999999</v>
      </c>
      <c r="H35" s="94">
        <v>0.37743652090000002</v>
      </c>
      <c r="I35" s="95">
        <v>0.12256979480000001</v>
      </c>
      <c r="J35" s="94">
        <v>0.1170690087</v>
      </c>
      <c r="K35" s="94">
        <v>0.12832904940000001</v>
      </c>
      <c r="L35" s="94">
        <v>0.95657038329999999</v>
      </c>
      <c r="M35" s="94">
        <v>0.86675630640000001</v>
      </c>
      <c r="N35" s="94">
        <v>1.0556910767000001</v>
      </c>
      <c r="O35" s="105">
        <v>1840</v>
      </c>
      <c r="P35" s="105">
        <v>15569</v>
      </c>
      <c r="Q35" s="106">
        <v>0.1206707335</v>
      </c>
      <c r="R35" s="94">
        <v>0.1093835935</v>
      </c>
      <c r="S35" s="94">
        <v>0.13312257760000001</v>
      </c>
      <c r="T35" s="94">
        <v>0.72723694059999999</v>
      </c>
      <c r="U35" s="95">
        <v>0.11818356989999999</v>
      </c>
      <c r="V35" s="94">
        <v>0.1129050497</v>
      </c>
      <c r="W35" s="94">
        <v>0.1237088708</v>
      </c>
      <c r="X35" s="94">
        <v>0.98267491520000005</v>
      </c>
      <c r="Y35" s="94">
        <v>0.89075876470000004</v>
      </c>
      <c r="Z35" s="94">
        <v>1.0840757646000001</v>
      </c>
      <c r="AA35" s="105">
        <v>1400</v>
      </c>
      <c r="AB35" s="105">
        <v>15851</v>
      </c>
      <c r="AC35" s="106">
        <v>8.7746521800000005E-2</v>
      </c>
      <c r="AD35" s="94">
        <v>7.9260649799999999E-2</v>
      </c>
      <c r="AE35" s="94">
        <v>9.7140915499999994E-2</v>
      </c>
      <c r="AF35" s="94">
        <v>0.1240672745</v>
      </c>
      <c r="AG35" s="95">
        <v>8.8322503299999994E-2</v>
      </c>
      <c r="AH35" s="94">
        <v>8.3815058299999995E-2</v>
      </c>
      <c r="AI35" s="94">
        <v>9.3072351799999994E-2</v>
      </c>
      <c r="AJ35" s="94">
        <v>0.92329261920000005</v>
      </c>
      <c r="AK35" s="94">
        <v>0.83400198069999998</v>
      </c>
      <c r="AL35" s="94">
        <v>1.0221429690999999</v>
      </c>
      <c r="AM35" s="94">
        <v>4.6090521999999999E-8</v>
      </c>
      <c r="AN35" s="94">
        <v>0.72715661259999997</v>
      </c>
      <c r="AO35" s="94">
        <v>0.64864829199999996</v>
      </c>
      <c r="AP35" s="94">
        <v>0.81516708800000004</v>
      </c>
      <c r="AQ35" s="94">
        <v>0.42320716790000001</v>
      </c>
      <c r="AR35" s="94">
        <v>0.95558297449999996</v>
      </c>
      <c r="AS35" s="94">
        <v>0.85502609090000004</v>
      </c>
      <c r="AT35" s="94">
        <v>1.0679660314999999</v>
      </c>
      <c r="AU35" s="92" t="s">
        <v>28</v>
      </c>
      <c r="AV35" s="92" t="s">
        <v>28</v>
      </c>
      <c r="AW35" s="92" t="s">
        <v>28</v>
      </c>
      <c r="AX35" s="92" t="s">
        <v>28</v>
      </c>
      <c r="AY35" s="92" t="s">
        <v>232</v>
      </c>
      <c r="AZ35" s="92" t="s">
        <v>28</v>
      </c>
      <c r="BA35" s="92" t="s">
        <v>28</v>
      </c>
      <c r="BB35" s="92" t="s">
        <v>28</v>
      </c>
      <c r="BC35" s="98" t="s">
        <v>275</v>
      </c>
      <c r="BD35" s="99">
        <v>1822</v>
      </c>
      <c r="BE35" s="99">
        <v>1840</v>
      </c>
      <c r="BF35" s="99">
        <v>1400</v>
      </c>
    </row>
    <row r="36" spans="1:93" x14ac:dyDescent="0.3">
      <c r="A36" s="9"/>
      <c r="B36" t="s">
        <v>80</v>
      </c>
      <c r="C36" s="92">
        <v>752</v>
      </c>
      <c r="D36" s="105">
        <v>6190</v>
      </c>
      <c r="E36" s="106">
        <v>0.1446612676</v>
      </c>
      <c r="F36" s="94">
        <v>0.1291818857</v>
      </c>
      <c r="G36" s="94">
        <v>0.16199548580000001</v>
      </c>
      <c r="H36" s="94">
        <v>0.1130742505</v>
      </c>
      <c r="I36" s="95">
        <v>0.1214862682</v>
      </c>
      <c r="J36" s="94">
        <v>0.1131063702</v>
      </c>
      <c r="K36" s="94">
        <v>0.13048702149999999</v>
      </c>
      <c r="L36" s="94">
        <v>1.0958109792999999</v>
      </c>
      <c r="M36" s="94">
        <v>0.97855446099999999</v>
      </c>
      <c r="N36" s="94">
        <v>1.2271179073</v>
      </c>
      <c r="O36" s="105">
        <v>776</v>
      </c>
      <c r="P36" s="105">
        <v>6235</v>
      </c>
      <c r="Q36" s="106">
        <v>0.14816735619999999</v>
      </c>
      <c r="R36" s="94">
        <v>0.13240362559999999</v>
      </c>
      <c r="S36" s="94">
        <v>0.1658078875</v>
      </c>
      <c r="T36" s="94">
        <v>1.0671493E-3</v>
      </c>
      <c r="U36" s="95">
        <v>0.1244587009</v>
      </c>
      <c r="V36" s="94">
        <v>0.1160029167</v>
      </c>
      <c r="W36" s="94">
        <v>0.13353085140000001</v>
      </c>
      <c r="X36" s="94">
        <v>1.2065920213000001</v>
      </c>
      <c r="Y36" s="94">
        <v>1.0782210217999999</v>
      </c>
      <c r="Z36" s="94">
        <v>1.3502466344999999</v>
      </c>
      <c r="AA36" s="105">
        <v>540</v>
      </c>
      <c r="AB36" s="105">
        <v>6560</v>
      </c>
      <c r="AC36" s="106">
        <v>9.6281721700000003E-2</v>
      </c>
      <c r="AD36" s="94">
        <v>8.5232220999999997E-2</v>
      </c>
      <c r="AE36" s="94">
        <v>0.1087636791</v>
      </c>
      <c r="AF36" s="94">
        <v>0.8342152934</v>
      </c>
      <c r="AG36" s="95">
        <v>8.2317073199999993E-2</v>
      </c>
      <c r="AH36" s="94">
        <v>7.5658902700000003E-2</v>
      </c>
      <c r="AI36" s="94">
        <v>8.9561179099999999E-2</v>
      </c>
      <c r="AJ36" s="94">
        <v>1.0131022996000001</v>
      </c>
      <c r="AK36" s="94">
        <v>0.89683646679999995</v>
      </c>
      <c r="AL36" s="94">
        <v>1.1444408289000001</v>
      </c>
      <c r="AM36" s="94">
        <v>3.8576532E-9</v>
      </c>
      <c r="AN36" s="94">
        <v>0.64981736970000004</v>
      </c>
      <c r="AO36" s="94">
        <v>0.56298582679999998</v>
      </c>
      <c r="AP36" s="94">
        <v>0.75004128680000004</v>
      </c>
      <c r="AQ36" s="94">
        <v>0.72973526020000001</v>
      </c>
      <c r="AR36" s="94">
        <v>1.0242365404</v>
      </c>
      <c r="AS36" s="94">
        <v>0.89412344929999998</v>
      </c>
      <c r="AT36" s="94">
        <v>1.1732837245000001</v>
      </c>
      <c r="AU36" s="92" t="s">
        <v>28</v>
      </c>
      <c r="AV36" s="92">
        <v>2</v>
      </c>
      <c r="AW36" s="92" t="s">
        <v>28</v>
      </c>
      <c r="AX36" s="92" t="s">
        <v>28</v>
      </c>
      <c r="AY36" s="92" t="s">
        <v>232</v>
      </c>
      <c r="AZ36" s="92" t="s">
        <v>28</v>
      </c>
      <c r="BA36" s="92" t="s">
        <v>28</v>
      </c>
      <c r="BB36" s="92" t="s">
        <v>28</v>
      </c>
      <c r="BC36" s="98" t="s">
        <v>441</v>
      </c>
      <c r="BD36" s="99">
        <v>752</v>
      </c>
      <c r="BE36" s="99">
        <v>776</v>
      </c>
      <c r="BF36" s="99">
        <v>540</v>
      </c>
      <c r="BQ36" s="46"/>
    </row>
    <row r="37" spans="1:93" s="3" customFormat="1" x14ac:dyDescent="0.3">
      <c r="A37" s="9"/>
      <c r="B37" s="3" t="s">
        <v>134</v>
      </c>
      <c r="C37" s="102">
        <v>1434</v>
      </c>
      <c r="D37" s="103">
        <v>13571</v>
      </c>
      <c r="E37" s="101">
        <v>0.10882720360000001</v>
      </c>
      <c r="F37" s="100">
        <v>9.8123044600000001E-2</v>
      </c>
      <c r="G37" s="100">
        <v>0.1206990703</v>
      </c>
      <c r="H37" s="100">
        <v>2.5612019999999999E-4</v>
      </c>
      <c r="I37" s="104">
        <v>0.1056664947</v>
      </c>
      <c r="J37" s="100">
        <v>0.1003365797</v>
      </c>
      <c r="K37" s="100">
        <v>0.1112795368</v>
      </c>
      <c r="L37" s="100">
        <v>0.82436747990000003</v>
      </c>
      <c r="M37" s="100">
        <v>0.74328333619999998</v>
      </c>
      <c r="N37" s="100">
        <v>0.91429702359999998</v>
      </c>
      <c r="O37" s="103">
        <v>1553</v>
      </c>
      <c r="P37" s="103">
        <v>14731</v>
      </c>
      <c r="Q37" s="101">
        <v>0.10950961350000001</v>
      </c>
      <c r="R37" s="100">
        <v>9.8849375599999997E-2</v>
      </c>
      <c r="S37" s="100">
        <v>0.1213194861</v>
      </c>
      <c r="T37" s="100">
        <v>2.8392789000000002E-2</v>
      </c>
      <c r="U37" s="104">
        <v>0.1054239359</v>
      </c>
      <c r="V37" s="100">
        <v>0.10030892550000001</v>
      </c>
      <c r="W37" s="100">
        <v>0.1107997739</v>
      </c>
      <c r="X37" s="100">
        <v>0.89178500080000001</v>
      </c>
      <c r="Y37" s="100">
        <v>0.80497398990000002</v>
      </c>
      <c r="Z37" s="100">
        <v>0.9879579932</v>
      </c>
      <c r="AA37" s="103">
        <v>1557</v>
      </c>
      <c r="AB37" s="103">
        <v>16674</v>
      </c>
      <c r="AC37" s="101">
        <v>9.3808097300000004E-2</v>
      </c>
      <c r="AD37" s="100">
        <v>8.4739612500000006E-2</v>
      </c>
      <c r="AE37" s="100">
        <v>0.10384705399999999</v>
      </c>
      <c r="AF37" s="100">
        <v>0.80196103870000002</v>
      </c>
      <c r="AG37" s="104">
        <v>9.3378913300000005E-2</v>
      </c>
      <c r="AH37" s="100">
        <v>8.8853989100000003E-2</v>
      </c>
      <c r="AI37" s="100">
        <v>9.8134270900000001E-2</v>
      </c>
      <c r="AJ37" s="100">
        <v>0.98707415499999995</v>
      </c>
      <c r="AK37" s="100">
        <v>0.89165310730000003</v>
      </c>
      <c r="AL37" s="100">
        <v>1.0927067706</v>
      </c>
      <c r="AM37" s="100">
        <v>1.00465042E-2</v>
      </c>
      <c r="AN37" s="100">
        <v>0.85661974600000002</v>
      </c>
      <c r="AO37" s="100">
        <v>0.76140241019999999</v>
      </c>
      <c r="AP37" s="100">
        <v>0.9637445053</v>
      </c>
      <c r="AQ37" s="100">
        <v>0.91811444990000002</v>
      </c>
      <c r="AR37" s="100">
        <v>1.0062705815999999</v>
      </c>
      <c r="AS37" s="100">
        <v>0.89322322070000004</v>
      </c>
      <c r="AT37" s="100">
        <v>1.1336253467999999</v>
      </c>
      <c r="AU37" s="102">
        <v>1</v>
      </c>
      <c r="AV37" s="102" t="s">
        <v>28</v>
      </c>
      <c r="AW37" s="102" t="s">
        <v>28</v>
      </c>
      <c r="AX37" s="102" t="s">
        <v>28</v>
      </c>
      <c r="AY37" s="102" t="s">
        <v>28</v>
      </c>
      <c r="AZ37" s="102" t="s">
        <v>28</v>
      </c>
      <c r="BA37" s="102" t="s">
        <v>28</v>
      </c>
      <c r="BB37" s="102" t="s">
        <v>28</v>
      </c>
      <c r="BC37" s="96">
        <v>-1</v>
      </c>
      <c r="BD37" s="97">
        <v>1434</v>
      </c>
      <c r="BE37" s="97">
        <v>1553</v>
      </c>
      <c r="BF37" s="97">
        <v>1557</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2">
        <v>1117</v>
      </c>
      <c r="D38" s="105">
        <v>7929</v>
      </c>
      <c r="E38" s="106">
        <v>0.12427206389999999</v>
      </c>
      <c r="F38" s="94">
        <v>0.111469892</v>
      </c>
      <c r="G38" s="94">
        <v>0.1385445485</v>
      </c>
      <c r="H38" s="94">
        <v>0.27599143329999998</v>
      </c>
      <c r="I38" s="95">
        <v>0.140875268</v>
      </c>
      <c r="J38" s="94">
        <v>0.13285139269999999</v>
      </c>
      <c r="K38" s="94">
        <v>0.1493837643</v>
      </c>
      <c r="L38" s="94">
        <v>0.94136249689999996</v>
      </c>
      <c r="M38" s="94">
        <v>0.84438587870000004</v>
      </c>
      <c r="N38" s="94">
        <v>1.0494767533</v>
      </c>
      <c r="O38" s="105">
        <v>1162</v>
      </c>
      <c r="P38" s="105">
        <v>7995</v>
      </c>
      <c r="Q38" s="106">
        <v>0.12559927160000001</v>
      </c>
      <c r="R38" s="94">
        <v>0.11274318279999999</v>
      </c>
      <c r="S38" s="94">
        <v>0.1399213383</v>
      </c>
      <c r="T38" s="94">
        <v>0.68227180330000003</v>
      </c>
      <c r="U38" s="95">
        <v>0.145340838</v>
      </c>
      <c r="V38" s="94">
        <v>0.13721988130000001</v>
      </c>
      <c r="W38" s="94">
        <v>0.15394240980000001</v>
      </c>
      <c r="X38" s="94">
        <v>1.0228101708999999</v>
      </c>
      <c r="Y38" s="94">
        <v>0.91811737940000004</v>
      </c>
      <c r="Z38" s="94">
        <v>1.1394410662000001</v>
      </c>
      <c r="AA38" s="105">
        <v>966</v>
      </c>
      <c r="AB38" s="105">
        <v>8179</v>
      </c>
      <c r="AC38" s="106">
        <v>9.9399701600000001E-2</v>
      </c>
      <c r="AD38" s="94">
        <v>8.89211102E-2</v>
      </c>
      <c r="AE38" s="94">
        <v>0.1111131053</v>
      </c>
      <c r="AF38" s="94">
        <v>0.42966993710000001</v>
      </c>
      <c r="AG38" s="95">
        <v>0.1181073481</v>
      </c>
      <c r="AH38" s="94">
        <v>0.1108893806</v>
      </c>
      <c r="AI38" s="94">
        <v>0.1257951447</v>
      </c>
      <c r="AJ38" s="94">
        <v>1.0459105272</v>
      </c>
      <c r="AK38" s="94">
        <v>0.93565195629999998</v>
      </c>
      <c r="AL38" s="94">
        <v>1.1691621265000001</v>
      </c>
      <c r="AM38" s="94">
        <v>4.5893140000000002E-4</v>
      </c>
      <c r="AN38" s="94">
        <v>0.79140348819999995</v>
      </c>
      <c r="AO38" s="94">
        <v>0.69432228500000004</v>
      </c>
      <c r="AP38" s="94">
        <v>0.9020587337</v>
      </c>
      <c r="AQ38" s="94">
        <v>0.87111727539999995</v>
      </c>
      <c r="AR38" s="94">
        <v>1.0106798553</v>
      </c>
      <c r="AS38" s="94">
        <v>0.88895145730000003</v>
      </c>
      <c r="AT38" s="94">
        <v>1.1490771083</v>
      </c>
      <c r="AU38" s="92" t="s">
        <v>28</v>
      </c>
      <c r="AV38" s="92" t="s">
        <v>28</v>
      </c>
      <c r="AW38" s="92" t="s">
        <v>28</v>
      </c>
      <c r="AX38" s="92" t="s">
        <v>28</v>
      </c>
      <c r="AY38" s="92" t="s">
        <v>232</v>
      </c>
      <c r="AZ38" s="92" t="s">
        <v>28</v>
      </c>
      <c r="BA38" s="92" t="s">
        <v>28</v>
      </c>
      <c r="BB38" s="92" t="s">
        <v>28</v>
      </c>
      <c r="BC38" s="98" t="s">
        <v>275</v>
      </c>
      <c r="BD38" s="99">
        <v>1117</v>
      </c>
      <c r="BE38" s="99">
        <v>1162</v>
      </c>
      <c r="BF38" s="99">
        <v>966</v>
      </c>
    </row>
    <row r="39" spans="1:93" x14ac:dyDescent="0.3">
      <c r="A39" s="9"/>
      <c r="B39" t="s">
        <v>142</v>
      </c>
      <c r="C39" s="92">
        <v>1245</v>
      </c>
      <c r="D39" s="105">
        <v>8167</v>
      </c>
      <c r="E39" s="106">
        <v>0.15178349820000001</v>
      </c>
      <c r="F39" s="94">
        <v>0.1364736496</v>
      </c>
      <c r="G39" s="94">
        <v>0.16881083190000001</v>
      </c>
      <c r="H39" s="94">
        <v>1.00952712E-2</v>
      </c>
      <c r="I39" s="95">
        <v>0.15244275739999999</v>
      </c>
      <c r="J39" s="94">
        <v>0.14420585189999999</v>
      </c>
      <c r="K39" s="94">
        <v>0.16115014750000001</v>
      </c>
      <c r="L39" s="94">
        <v>1.1497619685</v>
      </c>
      <c r="M39" s="94">
        <v>1.0337896666999999</v>
      </c>
      <c r="N39" s="94">
        <v>1.2787442424</v>
      </c>
      <c r="O39" s="105">
        <v>1302</v>
      </c>
      <c r="P39" s="105">
        <v>8768</v>
      </c>
      <c r="Q39" s="106">
        <v>0.1402973884</v>
      </c>
      <c r="R39" s="94">
        <v>0.12627523760000001</v>
      </c>
      <c r="S39" s="94">
        <v>0.1558766197</v>
      </c>
      <c r="T39" s="94">
        <v>1.3150513500000001E-2</v>
      </c>
      <c r="U39" s="95">
        <v>0.1484945255</v>
      </c>
      <c r="V39" s="94">
        <v>0.14064376989999999</v>
      </c>
      <c r="W39" s="94">
        <v>0.1567835115</v>
      </c>
      <c r="X39" s="94">
        <v>1.1425034078</v>
      </c>
      <c r="Y39" s="94">
        <v>1.0283148599</v>
      </c>
      <c r="Z39" s="94">
        <v>1.2693719480000001</v>
      </c>
      <c r="AA39" s="105">
        <v>1202</v>
      </c>
      <c r="AB39" s="105">
        <v>9270</v>
      </c>
      <c r="AC39" s="106">
        <v>0.1206841008</v>
      </c>
      <c r="AD39" s="94">
        <v>0.10851940039999999</v>
      </c>
      <c r="AE39" s="94">
        <v>0.1342124277</v>
      </c>
      <c r="AF39" s="94">
        <v>1.04664E-5</v>
      </c>
      <c r="AG39" s="95">
        <v>0.12966558789999999</v>
      </c>
      <c r="AH39" s="94">
        <v>0.122538656</v>
      </c>
      <c r="AI39" s="94">
        <v>0.13720702709999999</v>
      </c>
      <c r="AJ39" s="94">
        <v>1.2698707278000001</v>
      </c>
      <c r="AK39" s="94">
        <v>1.1418704621</v>
      </c>
      <c r="AL39" s="94">
        <v>1.4122194407999999</v>
      </c>
      <c r="AM39" s="94">
        <v>1.7506123299999999E-2</v>
      </c>
      <c r="AN39" s="94">
        <v>0.86020204779999998</v>
      </c>
      <c r="AO39" s="94">
        <v>0.75971399549999996</v>
      </c>
      <c r="AP39" s="94">
        <v>0.9739817449</v>
      </c>
      <c r="AQ39" s="94">
        <v>0.21367174899999999</v>
      </c>
      <c r="AR39" s="94">
        <v>0.92432570120000002</v>
      </c>
      <c r="AS39" s="94">
        <v>0.81650896449999999</v>
      </c>
      <c r="AT39" s="94">
        <v>1.0463792059000001</v>
      </c>
      <c r="AU39" s="92" t="s">
        <v>28</v>
      </c>
      <c r="AV39" s="92" t="s">
        <v>28</v>
      </c>
      <c r="AW39" s="92">
        <v>3</v>
      </c>
      <c r="AX39" s="92" t="s">
        <v>28</v>
      </c>
      <c r="AY39" s="92" t="s">
        <v>28</v>
      </c>
      <c r="AZ39" s="92" t="s">
        <v>28</v>
      </c>
      <c r="BA39" s="92" t="s">
        <v>28</v>
      </c>
      <c r="BB39" s="92" t="s">
        <v>28</v>
      </c>
      <c r="BC39" s="98">
        <v>-3</v>
      </c>
      <c r="BD39" s="99">
        <v>1245</v>
      </c>
      <c r="BE39" s="99">
        <v>1302</v>
      </c>
      <c r="BF39" s="99">
        <v>1202</v>
      </c>
    </row>
    <row r="40" spans="1:93" x14ac:dyDescent="0.3">
      <c r="A40" s="9"/>
      <c r="B40" t="s">
        <v>138</v>
      </c>
      <c r="C40" s="92">
        <v>2086</v>
      </c>
      <c r="D40" s="105">
        <v>16476</v>
      </c>
      <c r="E40" s="106">
        <v>0.12626680139999999</v>
      </c>
      <c r="F40" s="94">
        <v>0.1143152848</v>
      </c>
      <c r="G40" s="94">
        <v>0.13946783369999999</v>
      </c>
      <c r="H40" s="94">
        <v>0.38038666230000001</v>
      </c>
      <c r="I40" s="95">
        <v>0.12660840009999999</v>
      </c>
      <c r="J40" s="94">
        <v>0.1212901556</v>
      </c>
      <c r="K40" s="94">
        <v>0.13215983519999999</v>
      </c>
      <c r="L40" s="94">
        <v>0.95647265910000001</v>
      </c>
      <c r="M40" s="94">
        <v>0.86593976579999998</v>
      </c>
      <c r="N40" s="94">
        <v>1.0564706504000001</v>
      </c>
      <c r="O40" s="105">
        <v>2170</v>
      </c>
      <c r="P40" s="105">
        <v>16749</v>
      </c>
      <c r="Q40" s="106">
        <v>0.12152088480000001</v>
      </c>
      <c r="R40" s="94">
        <v>0.1101097979</v>
      </c>
      <c r="S40" s="94">
        <v>0.13411454480000001</v>
      </c>
      <c r="T40" s="94">
        <v>0.83535808339999995</v>
      </c>
      <c r="U40" s="95">
        <v>0.1295599737</v>
      </c>
      <c r="V40" s="94">
        <v>0.12422189760000001</v>
      </c>
      <c r="W40" s="94">
        <v>0.13512743820000001</v>
      </c>
      <c r="X40" s="94">
        <v>0.9895980714</v>
      </c>
      <c r="Y40" s="94">
        <v>0.89667256689999997</v>
      </c>
      <c r="Z40" s="94">
        <v>1.0921537905000001</v>
      </c>
      <c r="AA40" s="105">
        <v>1941</v>
      </c>
      <c r="AB40" s="105">
        <v>17393</v>
      </c>
      <c r="AC40" s="106">
        <v>0.10168376599999999</v>
      </c>
      <c r="AD40" s="94">
        <v>9.2064560500000003E-2</v>
      </c>
      <c r="AE40" s="94">
        <v>0.1123080174</v>
      </c>
      <c r="AF40" s="94">
        <v>0.18241382279999999</v>
      </c>
      <c r="AG40" s="95">
        <v>0.11159661930000001</v>
      </c>
      <c r="AH40" s="94">
        <v>0.10674080699999999</v>
      </c>
      <c r="AI40" s="94">
        <v>0.11667333050000001</v>
      </c>
      <c r="AJ40" s="94">
        <v>1.0699440696</v>
      </c>
      <c r="AK40" s="94">
        <v>0.96872818959999996</v>
      </c>
      <c r="AL40" s="94">
        <v>1.1817353147</v>
      </c>
      <c r="AM40" s="94">
        <v>1.9063278E-3</v>
      </c>
      <c r="AN40" s="94">
        <v>0.83675959229999997</v>
      </c>
      <c r="AO40" s="94">
        <v>0.74771384340000002</v>
      </c>
      <c r="AP40" s="94">
        <v>0.93640985990000003</v>
      </c>
      <c r="AQ40" s="94">
        <v>0.50362851819999999</v>
      </c>
      <c r="AR40" s="94">
        <v>0.96241358330000004</v>
      </c>
      <c r="AS40" s="94">
        <v>0.86020423700000004</v>
      </c>
      <c r="AT40" s="94">
        <v>1.0767674296</v>
      </c>
      <c r="AU40" s="92" t="s">
        <v>28</v>
      </c>
      <c r="AV40" s="92" t="s">
        <v>28</v>
      </c>
      <c r="AW40" s="92" t="s">
        <v>28</v>
      </c>
      <c r="AX40" s="92" t="s">
        <v>28</v>
      </c>
      <c r="AY40" s="92" t="s">
        <v>232</v>
      </c>
      <c r="AZ40" s="92" t="s">
        <v>28</v>
      </c>
      <c r="BA40" s="92" t="s">
        <v>28</v>
      </c>
      <c r="BB40" s="92" t="s">
        <v>28</v>
      </c>
      <c r="BC40" s="98" t="s">
        <v>275</v>
      </c>
      <c r="BD40" s="99">
        <v>2086</v>
      </c>
      <c r="BE40" s="99">
        <v>2170</v>
      </c>
      <c r="BF40" s="99">
        <v>1941</v>
      </c>
    </row>
    <row r="41" spans="1:93" x14ac:dyDescent="0.3">
      <c r="A41" s="9"/>
      <c r="B41" t="s">
        <v>141</v>
      </c>
      <c r="C41" s="92">
        <v>467</v>
      </c>
      <c r="D41" s="105">
        <v>4929</v>
      </c>
      <c r="E41" s="106">
        <v>0.1010171798</v>
      </c>
      <c r="F41" s="94">
        <v>8.9000130299999994E-2</v>
      </c>
      <c r="G41" s="94">
        <v>0.11465680540000001</v>
      </c>
      <c r="H41" s="94">
        <v>3.4536499999999997E-5</v>
      </c>
      <c r="I41" s="95">
        <v>9.4745384500000002E-2</v>
      </c>
      <c r="J41" s="94">
        <v>8.6530487899999994E-2</v>
      </c>
      <c r="K41" s="94">
        <v>0.1037401741</v>
      </c>
      <c r="L41" s="94">
        <v>0.76520644800000004</v>
      </c>
      <c r="M41" s="94">
        <v>0.6741771419</v>
      </c>
      <c r="N41" s="94">
        <v>0.8685267888</v>
      </c>
      <c r="O41" s="105">
        <v>409</v>
      </c>
      <c r="P41" s="105">
        <v>5034</v>
      </c>
      <c r="Q41" s="106">
        <v>8.6287875200000003E-2</v>
      </c>
      <c r="R41" s="94">
        <v>7.5665395600000004E-2</v>
      </c>
      <c r="S41" s="94">
        <v>9.8401618800000007E-2</v>
      </c>
      <c r="T41" s="94">
        <v>1.4061585999999999E-7</v>
      </c>
      <c r="U41" s="95">
        <v>8.1247516899999997E-2</v>
      </c>
      <c r="V41" s="94">
        <v>7.3743014900000001E-2</v>
      </c>
      <c r="W41" s="94">
        <v>8.9515718999999994E-2</v>
      </c>
      <c r="X41" s="94">
        <v>0.7026801614</v>
      </c>
      <c r="Y41" s="94">
        <v>0.61617663229999997</v>
      </c>
      <c r="Z41" s="94">
        <v>0.80132770919999996</v>
      </c>
      <c r="AA41" s="105">
        <v>390</v>
      </c>
      <c r="AB41" s="105">
        <v>5314</v>
      </c>
      <c r="AC41" s="106">
        <v>7.7857443499999998E-2</v>
      </c>
      <c r="AD41" s="94">
        <v>6.8166966100000004E-2</v>
      </c>
      <c r="AE41" s="94">
        <v>8.8925499599999999E-2</v>
      </c>
      <c r="AF41" s="94">
        <v>3.2822826999999999E-3</v>
      </c>
      <c r="AG41" s="95">
        <v>7.3391042500000003E-2</v>
      </c>
      <c r="AH41" s="94">
        <v>6.6457008999999997E-2</v>
      </c>
      <c r="AI41" s="94">
        <v>8.1048563599999998E-2</v>
      </c>
      <c r="AJ41" s="94">
        <v>0.81923706500000004</v>
      </c>
      <c r="AK41" s="94">
        <v>0.71727124200000003</v>
      </c>
      <c r="AL41" s="94">
        <v>0.93569814220000003</v>
      </c>
      <c r="AM41" s="94">
        <v>0.22837438979999999</v>
      </c>
      <c r="AN41" s="94">
        <v>0.90229876840000001</v>
      </c>
      <c r="AO41" s="94">
        <v>0.76330806870000001</v>
      </c>
      <c r="AP41" s="94">
        <v>1.0665982725000001</v>
      </c>
      <c r="AQ41" s="94">
        <v>5.6768930299999999E-2</v>
      </c>
      <c r="AR41" s="94">
        <v>0.85419010309999999</v>
      </c>
      <c r="AS41" s="94">
        <v>0.72633574420000002</v>
      </c>
      <c r="AT41" s="94">
        <v>1.0045502207999999</v>
      </c>
      <c r="AU41" s="92">
        <v>1</v>
      </c>
      <c r="AV41" s="92">
        <v>2</v>
      </c>
      <c r="AW41" s="92">
        <v>3</v>
      </c>
      <c r="AX41" s="92" t="s">
        <v>28</v>
      </c>
      <c r="AY41" s="92" t="s">
        <v>28</v>
      </c>
      <c r="AZ41" s="92" t="s">
        <v>28</v>
      </c>
      <c r="BA41" s="92" t="s">
        <v>28</v>
      </c>
      <c r="BB41" s="92" t="s">
        <v>28</v>
      </c>
      <c r="BC41" s="98" t="s">
        <v>235</v>
      </c>
      <c r="BD41" s="99">
        <v>467</v>
      </c>
      <c r="BE41" s="99">
        <v>409</v>
      </c>
      <c r="BF41" s="99">
        <v>390</v>
      </c>
    </row>
    <row r="42" spans="1:93" x14ac:dyDescent="0.3">
      <c r="A42" s="9"/>
      <c r="B42" t="s">
        <v>135</v>
      </c>
      <c r="C42" s="92">
        <v>2257</v>
      </c>
      <c r="D42" s="105">
        <v>18591</v>
      </c>
      <c r="E42" s="106">
        <v>0.12804253930000001</v>
      </c>
      <c r="F42" s="94">
        <v>0.11617529360000001</v>
      </c>
      <c r="G42" s="94">
        <v>0.14112201799999999</v>
      </c>
      <c r="H42" s="94">
        <v>0.53830769270000001</v>
      </c>
      <c r="I42" s="95">
        <v>0.1214028293</v>
      </c>
      <c r="J42" s="94">
        <v>0.1164961984</v>
      </c>
      <c r="K42" s="94">
        <v>0.1265161196</v>
      </c>
      <c r="L42" s="94">
        <v>0.96992389720000005</v>
      </c>
      <c r="M42" s="94">
        <v>0.88002935699999996</v>
      </c>
      <c r="N42" s="94">
        <v>1.0690011177000001</v>
      </c>
      <c r="O42" s="105">
        <v>2278</v>
      </c>
      <c r="P42" s="105">
        <v>19160</v>
      </c>
      <c r="Q42" s="106">
        <v>0.11790715459999999</v>
      </c>
      <c r="R42" s="94">
        <v>0.10704316630000001</v>
      </c>
      <c r="S42" s="94">
        <v>0.12987374709999999</v>
      </c>
      <c r="T42" s="94">
        <v>0.40987708430000003</v>
      </c>
      <c r="U42" s="95">
        <v>0.1188935282</v>
      </c>
      <c r="V42" s="94">
        <v>0.1141100607</v>
      </c>
      <c r="W42" s="94">
        <v>0.12387751750000001</v>
      </c>
      <c r="X42" s="94">
        <v>0.96016987549999999</v>
      </c>
      <c r="Y42" s="94">
        <v>0.87169963500000003</v>
      </c>
      <c r="Z42" s="94">
        <v>1.0576191074000001</v>
      </c>
      <c r="AA42" s="105">
        <v>2204</v>
      </c>
      <c r="AB42" s="105">
        <v>19983</v>
      </c>
      <c r="AC42" s="106">
        <v>0.1072423627</v>
      </c>
      <c r="AD42" s="94">
        <v>9.7339289600000004E-2</v>
      </c>
      <c r="AE42" s="94">
        <v>0.11815295150000001</v>
      </c>
      <c r="AF42" s="94">
        <v>1.45143246E-2</v>
      </c>
      <c r="AG42" s="95">
        <v>0.1102937497</v>
      </c>
      <c r="AH42" s="94">
        <v>0.1057839304</v>
      </c>
      <c r="AI42" s="94">
        <v>0.11499583319999999</v>
      </c>
      <c r="AJ42" s="94">
        <v>1.1284331269000001</v>
      </c>
      <c r="AK42" s="94">
        <v>1.0242303145</v>
      </c>
      <c r="AL42" s="94">
        <v>1.2432372914000001</v>
      </c>
      <c r="AM42" s="94">
        <v>8.7126273700000006E-2</v>
      </c>
      <c r="AN42" s="94">
        <v>0.90954923889999995</v>
      </c>
      <c r="AO42" s="94">
        <v>0.81593314620000001</v>
      </c>
      <c r="AP42" s="94">
        <v>1.0139063743000001</v>
      </c>
      <c r="AQ42" s="94">
        <v>0.13690250370000001</v>
      </c>
      <c r="AR42" s="94">
        <v>0.92084361349999999</v>
      </c>
      <c r="AS42" s="94">
        <v>0.82602655680000003</v>
      </c>
      <c r="AT42" s="94">
        <v>1.0265444295999999</v>
      </c>
      <c r="AU42" s="92" t="s">
        <v>28</v>
      </c>
      <c r="AV42" s="92" t="s">
        <v>28</v>
      </c>
      <c r="AW42" s="92" t="s">
        <v>28</v>
      </c>
      <c r="AX42" s="92" t="s">
        <v>28</v>
      </c>
      <c r="AY42" s="92" t="s">
        <v>28</v>
      </c>
      <c r="AZ42" s="92" t="s">
        <v>28</v>
      </c>
      <c r="BA42" s="92" t="s">
        <v>28</v>
      </c>
      <c r="BB42" s="92" t="s">
        <v>28</v>
      </c>
      <c r="BC42" s="98" t="s">
        <v>28</v>
      </c>
      <c r="BD42" s="99">
        <v>2257</v>
      </c>
      <c r="BE42" s="99">
        <v>2278</v>
      </c>
      <c r="BF42" s="99">
        <v>2204</v>
      </c>
    </row>
    <row r="43" spans="1:93" x14ac:dyDescent="0.3">
      <c r="A43" s="9"/>
      <c r="B43" t="s">
        <v>140</v>
      </c>
      <c r="C43" s="92">
        <v>403</v>
      </c>
      <c r="D43" s="105">
        <v>3496</v>
      </c>
      <c r="E43" s="106">
        <v>0.1138938577</v>
      </c>
      <c r="F43" s="94">
        <v>9.9696277599999994E-2</v>
      </c>
      <c r="G43" s="94">
        <v>0.13011329129999999</v>
      </c>
      <c r="H43" s="94">
        <v>2.97544829E-2</v>
      </c>
      <c r="I43" s="95">
        <v>0.11527459950000001</v>
      </c>
      <c r="J43" s="94">
        <v>0.1045519779</v>
      </c>
      <c r="K43" s="94">
        <v>0.12709690979999999</v>
      </c>
      <c r="L43" s="94">
        <v>0.86274744989999996</v>
      </c>
      <c r="M43" s="94">
        <v>0.75520059660000005</v>
      </c>
      <c r="N43" s="94">
        <v>0.98560987050000004</v>
      </c>
      <c r="O43" s="105">
        <v>453</v>
      </c>
      <c r="P43" s="105">
        <v>3495</v>
      </c>
      <c r="Q43" s="106">
        <v>0.1254950034</v>
      </c>
      <c r="R43" s="94">
        <v>0.1102651217</v>
      </c>
      <c r="S43" s="94">
        <v>0.14282844519999999</v>
      </c>
      <c r="T43" s="94">
        <v>0.7420877749</v>
      </c>
      <c r="U43" s="95">
        <v>0.1296137339</v>
      </c>
      <c r="V43" s="94">
        <v>0.1182110527</v>
      </c>
      <c r="W43" s="94">
        <v>0.14211632190000001</v>
      </c>
      <c r="X43" s="94">
        <v>1.0219610697999999</v>
      </c>
      <c r="Y43" s="94">
        <v>0.89793743690000005</v>
      </c>
      <c r="Z43" s="94">
        <v>1.1631149178</v>
      </c>
      <c r="AA43" s="105">
        <v>391</v>
      </c>
      <c r="AB43" s="105">
        <v>3535</v>
      </c>
      <c r="AC43" s="106">
        <v>0.10494444310000001</v>
      </c>
      <c r="AD43" s="94">
        <v>9.1708357399999996E-2</v>
      </c>
      <c r="AE43" s="94">
        <v>0.1200908668</v>
      </c>
      <c r="AF43" s="94">
        <v>0.14938127940000001</v>
      </c>
      <c r="AG43" s="95">
        <v>0.1106082037</v>
      </c>
      <c r="AH43" s="94">
        <v>0.1001705889</v>
      </c>
      <c r="AI43" s="94">
        <v>0.12213340120000001</v>
      </c>
      <c r="AJ43" s="94">
        <v>1.1042537955</v>
      </c>
      <c r="AK43" s="94">
        <v>0.96498012450000004</v>
      </c>
      <c r="AL43" s="94">
        <v>1.2636285598000001</v>
      </c>
      <c r="AM43" s="94">
        <v>3.6089114999999998E-2</v>
      </c>
      <c r="AN43" s="94">
        <v>0.83624399549999995</v>
      </c>
      <c r="AO43" s="94">
        <v>0.70746362640000005</v>
      </c>
      <c r="AP43" s="94">
        <v>0.98846639439999995</v>
      </c>
      <c r="AQ43" s="94">
        <v>0.25117471650000001</v>
      </c>
      <c r="AR43" s="94">
        <v>1.1018592752</v>
      </c>
      <c r="AS43" s="94">
        <v>0.93362720710000002</v>
      </c>
      <c r="AT43" s="94">
        <v>1.3004054008000001</v>
      </c>
      <c r="AU43" s="92" t="s">
        <v>28</v>
      </c>
      <c r="AV43" s="92" t="s">
        <v>28</v>
      </c>
      <c r="AW43" s="92" t="s">
        <v>28</v>
      </c>
      <c r="AX43" s="92" t="s">
        <v>28</v>
      </c>
      <c r="AY43" s="92" t="s">
        <v>28</v>
      </c>
      <c r="AZ43" s="92" t="s">
        <v>28</v>
      </c>
      <c r="BA43" s="92" t="s">
        <v>28</v>
      </c>
      <c r="BB43" s="92" t="s">
        <v>28</v>
      </c>
      <c r="BC43" s="98" t="s">
        <v>28</v>
      </c>
      <c r="BD43" s="99">
        <v>403</v>
      </c>
      <c r="BE43" s="99">
        <v>453</v>
      </c>
      <c r="BF43" s="99">
        <v>391</v>
      </c>
    </row>
    <row r="44" spans="1:93" x14ac:dyDescent="0.3">
      <c r="A44" s="9"/>
      <c r="B44" t="s">
        <v>137</v>
      </c>
      <c r="C44" s="92">
        <v>749</v>
      </c>
      <c r="D44" s="105">
        <v>5879</v>
      </c>
      <c r="E44" s="106">
        <v>0.1077354623</v>
      </c>
      <c r="F44" s="94">
        <v>9.5901808199999994E-2</v>
      </c>
      <c r="G44" s="94">
        <v>0.12102931159999999</v>
      </c>
      <c r="H44" s="94">
        <v>6.1881139999999996E-4</v>
      </c>
      <c r="I44" s="95">
        <v>0.12740261950000001</v>
      </c>
      <c r="J44" s="94">
        <v>0.11859766269999999</v>
      </c>
      <c r="K44" s="94">
        <v>0.13686127610000001</v>
      </c>
      <c r="L44" s="94">
        <v>0.81609752499999999</v>
      </c>
      <c r="M44" s="94">
        <v>0.72645744199999995</v>
      </c>
      <c r="N44" s="94">
        <v>0.91679860629999999</v>
      </c>
      <c r="O44" s="105">
        <v>873</v>
      </c>
      <c r="P44" s="105">
        <v>6003</v>
      </c>
      <c r="Q44" s="106">
        <v>0.12266575220000001</v>
      </c>
      <c r="R44" s="94">
        <v>0.1095698365</v>
      </c>
      <c r="S44" s="94">
        <v>0.13732690719999999</v>
      </c>
      <c r="T44" s="94">
        <v>0.98505047670000001</v>
      </c>
      <c r="U44" s="95">
        <v>0.14542728639999999</v>
      </c>
      <c r="V44" s="94">
        <v>0.136093409</v>
      </c>
      <c r="W44" s="94">
        <v>0.1554013216</v>
      </c>
      <c r="X44" s="94">
        <v>0.9989212314</v>
      </c>
      <c r="Y44" s="94">
        <v>0.89227542360000001</v>
      </c>
      <c r="Z44" s="94">
        <v>1.1183134714</v>
      </c>
      <c r="AA44" s="105">
        <v>733</v>
      </c>
      <c r="AB44" s="105">
        <v>6308</v>
      </c>
      <c r="AC44" s="106">
        <v>9.5527720600000005E-2</v>
      </c>
      <c r="AD44" s="94">
        <v>8.4978787700000002E-2</v>
      </c>
      <c r="AE44" s="94">
        <v>0.1073861566</v>
      </c>
      <c r="AF44" s="94">
        <v>0.93118989289999998</v>
      </c>
      <c r="AG44" s="95">
        <v>0.11620164869999999</v>
      </c>
      <c r="AH44" s="94">
        <v>0.10808674629999999</v>
      </c>
      <c r="AI44" s="94">
        <v>0.12492579920000001</v>
      </c>
      <c r="AJ44" s="94">
        <v>1.0051684964000001</v>
      </c>
      <c r="AK44" s="94">
        <v>0.89416977289999999</v>
      </c>
      <c r="AL44" s="94">
        <v>1.1299461655</v>
      </c>
      <c r="AM44" s="94">
        <v>4.4828480000000002E-4</v>
      </c>
      <c r="AN44" s="94">
        <v>0.77876439740000003</v>
      </c>
      <c r="AO44" s="94">
        <v>0.67727655580000001</v>
      </c>
      <c r="AP44" s="94">
        <v>0.89545988489999995</v>
      </c>
      <c r="AQ44" s="94">
        <v>6.6901483400000003E-2</v>
      </c>
      <c r="AR44" s="94">
        <v>1.1385828736000001</v>
      </c>
      <c r="AS44" s="94">
        <v>0.99100079050000001</v>
      </c>
      <c r="AT44" s="94">
        <v>1.3081432149000001</v>
      </c>
      <c r="AU44" s="92">
        <v>1</v>
      </c>
      <c r="AV44" s="92" t="s">
        <v>28</v>
      </c>
      <c r="AW44" s="92" t="s">
        <v>28</v>
      </c>
      <c r="AX44" s="92" t="s">
        <v>28</v>
      </c>
      <c r="AY44" s="92" t="s">
        <v>232</v>
      </c>
      <c r="AZ44" s="92" t="s">
        <v>28</v>
      </c>
      <c r="BA44" s="92" t="s">
        <v>28</v>
      </c>
      <c r="BB44" s="92" t="s">
        <v>28</v>
      </c>
      <c r="BC44" s="98" t="s">
        <v>234</v>
      </c>
      <c r="BD44" s="99">
        <v>749</v>
      </c>
      <c r="BE44" s="99">
        <v>873</v>
      </c>
      <c r="BF44" s="99">
        <v>733</v>
      </c>
    </row>
    <row r="45" spans="1:93" x14ac:dyDescent="0.3">
      <c r="A45" s="9"/>
      <c r="B45" t="s">
        <v>139</v>
      </c>
      <c r="C45" s="92">
        <v>1028</v>
      </c>
      <c r="D45" s="105">
        <v>8650</v>
      </c>
      <c r="E45" s="106">
        <v>0.1178845369</v>
      </c>
      <c r="F45" s="94">
        <v>0.1058283488</v>
      </c>
      <c r="G45" s="94">
        <v>0.1313141914</v>
      </c>
      <c r="H45" s="94">
        <v>3.9745750699999999E-2</v>
      </c>
      <c r="I45" s="95">
        <v>0.11884393059999999</v>
      </c>
      <c r="J45" s="94">
        <v>0.11179664239999999</v>
      </c>
      <c r="K45" s="94">
        <v>0.1263354565</v>
      </c>
      <c r="L45" s="94">
        <v>0.89297689710000006</v>
      </c>
      <c r="M45" s="94">
        <v>0.80165111560000002</v>
      </c>
      <c r="N45" s="94">
        <v>0.99470670380000004</v>
      </c>
      <c r="O45" s="105">
        <v>1220</v>
      </c>
      <c r="P45" s="105">
        <v>9480</v>
      </c>
      <c r="Q45" s="106">
        <v>0.1257463452</v>
      </c>
      <c r="R45" s="94">
        <v>0.11327588130000001</v>
      </c>
      <c r="S45" s="94">
        <v>0.13958967380000001</v>
      </c>
      <c r="T45" s="94">
        <v>0.65616363089999996</v>
      </c>
      <c r="U45" s="95">
        <v>0.12869198309999999</v>
      </c>
      <c r="V45" s="94">
        <v>0.1216694834</v>
      </c>
      <c r="W45" s="94">
        <v>0.13611980639999999</v>
      </c>
      <c r="X45" s="94">
        <v>1.0240078560999999</v>
      </c>
      <c r="Y45" s="94">
        <v>0.92245537820000001</v>
      </c>
      <c r="Z45" s="94">
        <v>1.1367401764</v>
      </c>
      <c r="AA45" s="105">
        <v>1075</v>
      </c>
      <c r="AB45" s="105">
        <v>10177</v>
      </c>
      <c r="AC45" s="106">
        <v>0.1017270109</v>
      </c>
      <c r="AD45" s="94">
        <v>9.1435647600000003E-2</v>
      </c>
      <c r="AE45" s="94">
        <v>0.1131766988</v>
      </c>
      <c r="AF45" s="94">
        <v>0.21123916349999999</v>
      </c>
      <c r="AG45" s="95">
        <v>0.10563034289999999</v>
      </c>
      <c r="AH45" s="94">
        <v>9.9500963499999998E-2</v>
      </c>
      <c r="AI45" s="94">
        <v>0.1121372996</v>
      </c>
      <c r="AJ45" s="94">
        <v>1.0703991044000001</v>
      </c>
      <c r="AK45" s="94">
        <v>0.96211059830000001</v>
      </c>
      <c r="AL45" s="94">
        <v>1.1908758147</v>
      </c>
      <c r="AM45" s="94">
        <v>7.9697480000000005E-4</v>
      </c>
      <c r="AN45" s="94">
        <v>0.80898582590000001</v>
      </c>
      <c r="AO45" s="94">
        <v>0.71473028819999995</v>
      </c>
      <c r="AP45" s="94">
        <v>0.91567137600000004</v>
      </c>
      <c r="AQ45" s="94">
        <v>0.3101001692</v>
      </c>
      <c r="AR45" s="94">
        <v>1.0666907507000001</v>
      </c>
      <c r="AS45" s="94">
        <v>0.94166578420000002</v>
      </c>
      <c r="AT45" s="94">
        <v>1.2083152819</v>
      </c>
      <c r="AU45" s="92" t="s">
        <v>28</v>
      </c>
      <c r="AV45" s="92" t="s">
        <v>28</v>
      </c>
      <c r="AW45" s="92" t="s">
        <v>28</v>
      </c>
      <c r="AX45" s="92" t="s">
        <v>28</v>
      </c>
      <c r="AY45" s="92" t="s">
        <v>232</v>
      </c>
      <c r="AZ45" s="92" t="s">
        <v>28</v>
      </c>
      <c r="BA45" s="92" t="s">
        <v>28</v>
      </c>
      <c r="BB45" s="92" t="s">
        <v>28</v>
      </c>
      <c r="BC45" s="98" t="s">
        <v>275</v>
      </c>
      <c r="BD45" s="99">
        <v>1028</v>
      </c>
      <c r="BE45" s="99">
        <v>1220</v>
      </c>
      <c r="BF45" s="99">
        <v>1075</v>
      </c>
    </row>
    <row r="46" spans="1:93" x14ac:dyDescent="0.3">
      <c r="A46" s="9"/>
      <c r="B46" t="s">
        <v>143</v>
      </c>
      <c r="C46" s="92">
        <v>546</v>
      </c>
      <c r="D46" s="105">
        <v>4158</v>
      </c>
      <c r="E46" s="106">
        <v>0.12503491380000001</v>
      </c>
      <c r="F46" s="94">
        <v>0.1105492156</v>
      </c>
      <c r="G46" s="94">
        <v>0.14141872999999999</v>
      </c>
      <c r="H46" s="94">
        <v>0.38734724990000002</v>
      </c>
      <c r="I46" s="95">
        <v>0.1313131313</v>
      </c>
      <c r="J46" s="94">
        <v>0.1207480413</v>
      </c>
      <c r="K46" s="94">
        <v>0.1428026349</v>
      </c>
      <c r="L46" s="94">
        <v>0.94714109469999996</v>
      </c>
      <c r="M46" s="94">
        <v>0.83741174269999996</v>
      </c>
      <c r="N46" s="94">
        <v>1.0712487150000001</v>
      </c>
      <c r="O46" s="105">
        <v>581</v>
      </c>
      <c r="P46" s="105">
        <v>4123</v>
      </c>
      <c r="Q46" s="106">
        <v>0.1307710527</v>
      </c>
      <c r="R46" s="94">
        <v>0.1158224056</v>
      </c>
      <c r="S46" s="94">
        <v>0.14764905070000001</v>
      </c>
      <c r="T46" s="94">
        <v>0.3097850888</v>
      </c>
      <c r="U46" s="95">
        <v>0.14091680810000001</v>
      </c>
      <c r="V46" s="94">
        <v>0.12991192169999999</v>
      </c>
      <c r="W46" s="94">
        <v>0.15285392249999999</v>
      </c>
      <c r="X46" s="94">
        <v>1.0649262621</v>
      </c>
      <c r="Y46" s="94">
        <v>0.9431928463</v>
      </c>
      <c r="Z46" s="94">
        <v>1.2023712310000001</v>
      </c>
      <c r="AA46" s="105">
        <v>479</v>
      </c>
      <c r="AB46" s="105">
        <v>4273</v>
      </c>
      <c r="AC46" s="106">
        <v>0.1025034688</v>
      </c>
      <c r="AD46" s="94">
        <v>9.0276262400000001E-2</v>
      </c>
      <c r="AE46" s="94">
        <v>0.1163867536</v>
      </c>
      <c r="AF46" s="94">
        <v>0.2431856087</v>
      </c>
      <c r="AG46" s="95">
        <v>0.1120992277</v>
      </c>
      <c r="AH46" s="94">
        <v>0.1024967817</v>
      </c>
      <c r="AI46" s="94">
        <v>0.1226012821</v>
      </c>
      <c r="AJ46" s="94">
        <v>1.0785692041999999</v>
      </c>
      <c r="AK46" s="94">
        <v>0.9499112341</v>
      </c>
      <c r="AL46" s="94">
        <v>1.2246528796</v>
      </c>
      <c r="AM46" s="94">
        <v>2.0283896E-3</v>
      </c>
      <c r="AN46" s="94">
        <v>0.78383913459999999</v>
      </c>
      <c r="AO46" s="94">
        <v>0.67150595940000002</v>
      </c>
      <c r="AP46" s="94">
        <v>0.91496401530000004</v>
      </c>
      <c r="AQ46" s="94">
        <v>0.56113462349999998</v>
      </c>
      <c r="AR46" s="94">
        <v>1.0458762977</v>
      </c>
      <c r="AS46" s="94">
        <v>0.89904729800000005</v>
      </c>
      <c r="AT46" s="94">
        <v>1.2166848535000001</v>
      </c>
      <c r="AU46" s="92" t="s">
        <v>28</v>
      </c>
      <c r="AV46" s="92" t="s">
        <v>28</v>
      </c>
      <c r="AW46" s="92" t="s">
        <v>28</v>
      </c>
      <c r="AX46" s="92" t="s">
        <v>28</v>
      </c>
      <c r="AY46" s="92" t="s">
        <v>232</v>
      </c>
      <c r="AZ46" s="92" t="s">
        <v>28</v>
      </c>
      <c r="BA46" s="92" t="s">
        <v>28</v>
      </c>
      <c r="BB46" s="92" t="s">
        <v>28</v>
      </c>
      <c r="BC46" s="98" t="s">
        <v>275</v>
      </c>
      <c r="BD46" s="99">
        <v>546</v>
      </c>
      <c r="BE46" s="99">
        <v>581</v>
      </c>
      <c r="BF46" s="99">
        <v>479</v>
      </c>
    </row>
    <row r="47" spans="1:93" x14ac:dyDescent="0.3">
      <c r="A47" s="9"/>
      <c r="B47" t="s">
        <v>145</v>
      </c>
      <c r="C47" s="92">
        <v>863</v>
      </c>
      <c r="D47" s="105">
        <v>6513</v>
      </c>
      <c r="E47" s="106">
        <v>0.15159884570000001</v>
      </c>
      <c r="F47" s="94">
        <v>0.13562331180000001</v>
      </c>
      <c r="G47" s="94">
        <v>0.16945619249999999</v>
      </c>
      <c r="H47" s="94">
        <v>1.48978806E-2</v>
      </c>
      <c r="I47" s="95">
        <v>0.1325042223</v>
      </c>
      <c r="J47" s="94">
        <v>0.12395226870000001</v>
      </c>
      <c r="K47" s="94">
        <v>0.14164620880000001</v>
      </c>
      <c r="L47" s="94">
        <v>1.1483632237000001</v>
      </c>
      <c r="M47" s="94">
        <v>1.0273483467</v>
      </c>
      <c r="N47" s="94">
        <v>1.2836328571</v>
      </c>
      <c r="O47" s="105">
        <v>1080</v>
      </c>
      <c r="P47" s="105">
        <v>7068</v>
      </c>
      <c r="Q47" s="106">
        <v>0.17346213069999999</v>
      </c>
      <c r="R47" s="94">
        <v>0.15593625699999999</v>
      </c>
      <c r="S47" s="94">
        <v>0.1929577596</v>
      </c>
      <c r="T47" s="94">
        <v>2.068957E-10</v>
      </c>
      <c r="U47" s="95">
        <v>0.15280135819999999</v>
      </c>
      <c r="V47" s="94">
        <v>0.14395474229999999</v>
      </c>
      <c r="W47" s="94">
        <v>0.16219163540000001</v>
      </c>
      <c r="X47" s="94">
        <v>1.4125785075999999</v>
      </c>
      <c r="Y47" s="94">
        <v>1.2698576013</v>
      </c>
      <c r="Z47" s="94">
        <v>1.5713399976</v>
      </c>
      <c r="AA47" s="105">
        <v>943</v>
      </c>
      <c r="AB47" s="105">
        <v>7484</v>
      </c>
      <c r="AC47" s="106">
        <v>0.1420211706</v>
      </c>
      <c r="AD47" s="94">
        <v>0.1273911643</v>
      </c>
      <c r="AE47" s="94">
        <v>0.1583313334</v>
      </c>
      <c r="AF47" s="94">
        <v>4.4086790000000002E-13</v>
      </c>
      <c r="AG47" s="95">
        <v>0.12600213790000001</v>
      </c>
      <c r="AH47" s="94">
        <v>0.1182112958</v>
      </c>
      <c r="AI47" s="94">
        <v>0.13430644380000001</v>
      </c>
      <c r="AJ47" s="94">
        <v>1.4943851436</v>
      </c>
      <c r="AK47" s="94">
        <v>1.3404442625999999</v>
      </c>
      <c r="AL47" s="94">
        <v>1.6660050849000001</v>
      </c>
      <c r="AM47" s="94">
        <v>2.0875679000000001E-3</v>
      </c>
      <c r="AN47" s="94">
        <v>0.81874452939999998</v>
      </c>
      <c r="AO47" s="94">
        <v>0.72083361349999997</v>
      </c>
      <c r="AP47" s="94">
        <v>0.92995469669999997</v>
      </c>
      <c r="AQ47" s="94">
        <v>4.1253482500000001E-2</v>
      </c>
      <c r="AR47" s="94">
        <v>1.1442180178000001</v>
      </c>
      <c r="AS47" s="94">
        <v>1.0053616193999999</v>
      </c>
      <c r="AT47" s="94">
        <v>1.3022526889999999</v>
      </c>
      <c r="AU47" s="92" t="s">
        <v>28</v>
      </c>
      <c r="AV47" s="92">
        <v>2</v>
      </c>
      <c r="AW47" s="92">
        <v>3</v>
      </c>
      <c r="AX47" s="92" t="s">
        <v>28</v>
      </c>
      <c r="AY47" s="92" t="s">
        <v>232</v>
      </c>
      <c r="AZ47" s="92" t="s">
        <v>28</v>
      </c>
      <c r="BA47" s="92" t="s">
        <v>28</v>
      </c>
      <c r="BB47" s="92" t="s">
        <v>28</v>
      </c>
      <c r="BC47" s="98" t="s">
        <v>438</v>
      </c>
      <c r="BD47" s="99">
        <v>863</v>
      </c>
      <c r="BE47" s="99">
        <v>1080</v>
      </c>
      <c r="BF47" s="99">
        <v>943</v>
      </c>
      <c r="BQ47" s="46"/>
      <c r="CO47" s="4"/>
    </row>
    <row r="48" spans="1:93" x14ac:dyDescent="0.3">
      <c r="A48" s="9"/>
      <c r="B48" t="s">
        <v>97</v>
      </c>
      <c r="C48" s="92">
        <v>1880</v>
      </c>
      <c r="D48" s="105">
        <v>9775</v>
      </c>
      <c r="E48" s="106">
        <v>0.18865106910000001</v>
      </c>
      <c r="F48" s="94">
        <v>0.17100173439999999</v>
      </c>
      <c r="G48" s="94">
        <v>0.2081220171</v>
      </c>
      <c r="H48" s="94">
        <v>1.052494E-12</v>
      </c>
      <c r="I48" s="95">
        <v>0.1923273657</v>
      </c>
      <c r="J48" s="94">
        <v>0.18382712009999999</v>
      </c>
      <c r="K48" s="94">
        <v>0.2012206664</v>
      </c>
      <c r="L48" s="94">
        <v>1.4290342971000001</v>
      </c>
      <c r="M48" s="94">
        <v>1.2953403576</v>
      </c>
      <c r="N48" s="94">
        <v>1.5765269801999999</v>
      </c>
      <c r="O48" s="105">
        <v>1842</v>
      </c>
      <c r="P48" s="105">
        <v>10360</v>
      </c>
      <c r="Q48" s="106">
        <v>0.16798446450000001</v>
      </c>
      <c r="R48" s="94">
        <v>0.1522874316</v>
      </c>
      <c r="S48" s="94">
        <v>0.18529946959999999</v>
      </c>
      <c r="T48" s="94">
        <v>3.8506819999999999E-10</v>
      </c>
      <c r="U48" s="95">
        <v>0.17779922779999999</v>
      </c>
      <c r="V48" s="94">
        <v>0.1698622639</v>
      </c>
      <c r="W48" s="94">
        <v>0.18610705329999999</v>
      </c>
      <c r="X48" s="94">
        <v>1.3679714592000001</v>
      </c>
      <c r="Y48" s="94">
        <v>1.240143609</v>
      </c>
      <c r="Z48" s="94">
        <v>1.50897517</v>
      </c>
      <c r="AA48" s="105">
        <v>1489</v>
      </c>
      <c r="AB48" s="105">
        <v>10528</v>
      </c>
      <c r="AC48" s="106">
        <v>0.1296187432</v>
      </c>
      <c r="AD48" s="94">
        <v>0.1172018438</v>
      </c>
      <c r="AE48" s="94">
        <v>0.14335114569999999</v>
      </c>
      <c r="AF48" s="94">
        <v>1.5391632999999999E-9</v>
      </c>
      <c r="AG48" s="95">
        <v>0.14143237080000001</v>
      </c>
      <c r="AH48" s="94">
        <v>0.13442803810000001</v>
      </c>
      <c r="AI48" s="94">
        <v>0.14880166219999999</v>
      </c>
      <c r="AJ48" s="94">
        <v>1.3638834501999999</v>
      </c>
      <c r="AK48" s="94">
        <v>1.2332294786</v>
      </c>
      <c r="AL48" s="94">
        <v>1.5083795011000001</v>
      </c>
      <c r="AM48" s="94">
        <v>7.2542754999999998E-6</v>
      </c>
      <c r="AN48" s="94">
        <v>0.77161149159999998</v>
      </c>
      <c r="AO48" s="94">
        <v>0.68897485439999995</v>
      </c>
      <c r="AP48" s="94">
        <v>0.86415968610000005</v>
      </c>
      <c r="AQ48" s="94">
        <v>4.0105093699999997E-2</v>
      </c>
      <c r="AR48" s="94">
        <v>0.89045063579999995</v>
      </c>
      <c r="AS48" s="94">
        <v>0.79706800720000004</v>
      </c>
      <c r="AT48" s="94">
        <v>0.99477375530000001</v>
      </c>
      <c r="AU48" s="92">
        <v>1</v>
      </c>
      <c r="AV48" s="92">
        <v>2</v>
      </c>
      <c r="AW48" s="92">
        <v>3</v>
      </c>
      <c r="AX48" s="92" t="s">
        <v>28</v>
      </c>
      <c r="AY48" s="92" t="s">
        <v>232</v>
      </c>
      <c r="AZ48" s="92" t="s">
        <v>28</v>
      </c>
      <c r="BA48" s="92" t="s">
        <v>28</v>
      </c>
      <c r="BB48" s="92" t="s">
        <v>28</v>
      </c>
      <c r="BC48" s="98" t="s">
        <v>238</v>
      </c>
      <c r="BD48" s="99">
        <v>1880</v>
      </c>
      <c r="BE48" s="99">
        <v>1842</v>
      </c>
      <c r="BF48" s="99">
        <v>1489</v>
      </c>
    </row>
    <row r="49" spans="1:93" x14ac:dyDescent="0.3">
      <c r="A49" s="9"/>
      <c r="B49" t="s">
        <v>144</v>
      </c>
      <c r="C49" s="92">
        <v>1252</v>
      </c>
      <c r="D49" s="105">
        <v>6811</v>
      </c>
      <c r="E49" s="106">
        <v>0.19807631570000001</v>
      </c>
      <c r="F49" s="94">
        <v>0.17855948299999999</v>
      </c>
      <c r="G49" s="94">
        <v>0.219726369</v>
      </c>
      <c r="H49" s="94">
        <v>1.766342E-14</v>
      </c>
      <c r="I49" s="95">
        <v>0.1838202907</v>
      </c>
      <c r="J49" s="94">
        <v>0.17391501179999999</v>
      </c>
      <c r="K49" s="94">
        <v>0.19428972180000001</v>
      </c>
      <c r="L49" s="94">
        <v>1.5004306621000001</v>
      </c>
      <c r="M49" s="94">
        <v>1.3525904010000001</v>
      </c>
      <c r="N49" s="94">
        <v>1.6644300966000001</v>
      </c>
      <c r="O49" s="105">
        <v>1256</v>
      </c>
      <c r="P49" s="105">
        <v>6370</v>
      </c>
      <c r="Q49" s="106">
        <v>0.20723111650000001</v>
      </c>
      <c r="R49" s="94">
        <v>0.18687440020000001</v>
      </c>
      <c r="S49" s="94">
        <v>0.229805343</v>
      </c>
      <c r="T49" s="94">
        <v>3.4320299999999999E-23</v>
      </c>
      <c r="U49" s="95">
        <v>0.19717425429999999</v>
      </c>
      <c r="V49" s="94">
        <v>0.18656585640000001</v>
      </c>
      <c r="W49" s="94">
        <v>0.20838586070000001</v>
      </c>
      <c r="X49" s="94">
        <v>1.6875742273000001</v>
      </c>
      <c r="Y49" s="94">
        <v>1.5218005234</v>
      </c>
      <c r="Z49" s="94">
        <v>1.8714060936000001</v>
      </c>
      <c r="AA49" s="105">
        <v>1084</v>
      </c>
      <c r="AB49" s="105">
        <v>7507</v>
      </c>
      <c r="AC49" s="106">
        <v>0.15752076379999999</v>
      </c>
      <c r="AD49" s="94">
        <v>0.1417126407</v>
      </c>
      <c r="AE49" s="94">
        <v>0.17509229179999999</v>
      </c>
      <c r="AF49" s="94">
        <v>7.6339299999999994E-21</v>
      </c>
      <c r="AG49" s="95">
        <v>0.14439856130000001</v>
      </c>
      <c r="AH49" s="94">
        <v>0.1360534192</v>
      </c>
      <c r="AI49" s="94">
        <v>0.15325557149999999</v>
      </c>
      <c r="AJ49" s="94">
        <v>1.6574760532999999</v>
      </c>
      <c r="AK49" s="94">
        <v>1.4911387089999999</v>
      </c>
      <c r="AL49" s="94">
        <v>1.8423684199000001</v>
      </c>
      <c r="AM49" s="94">
        <v>1.08844E-5</v>
      </c>
      <c r="AN49" s="94">
        <v>0.76012119479999996</v>
      </c>
      <c r="AO49" s="94">
        <v>0.67267958049999999</v>
      </c>
      <c r="AP49" s="94">
        <v>0.85892934389999998</v>
      </c>
      <c r="AQ49" s="94">
        <v>0.46117979939999998</v>
      </c>
      <c r="AR49" s="94">
        <v>1.0462185533999999</v>
      </c>
      <c r="AS49" s="94">
        <v>0.92775272509999995</v>
      </c>
      <c r="AT49" s="94">
        <v>1.1798114217</v>
      </c>
      <c r="AU49" s="92">
        <v>1</v>
      </c>
      <c r="AV49" s="92">
        <v>2</v>
      </c>
      <c r="AW49" s="92">
        <v>3</v>
      </c>
      <c r="AX49" s="92" t="s">
        <v>28</v>
      </c>
      <c r="AY49" s="92" t="s">
        <v>232</v>
      </c>
      <c r="AZ49" s="92" t="s">
        <v>28</v>
      </c>
      <c r="BA49" s="92" t="s">
        <v>28</v>
      </c>
      <c r="BB49" s="92" t="s">
        <v>28</v>
      </c>
      <c r="BC49" s="98" t="s">
        <v>238</v>
      </c>
      <c r="BD49" s="99">
        <v>1252</v>
      </c>
      <c r="BE49" s="99">
        <v>1256</v>
      </c>
      <c r="BF49" s="99">
        <v>1084</v>
      </c>
      <c r="BQ49" s="46"/>
    </row>
    <row r="50" spans="1:93" x14ac:dyDescent="0.3">
      <c r="A50" s="9"/>
      <c r="B50" t="s">
        <v>146</v>
      </c>
      <c r="C50" s="92">
        <v>1549</v>
      </c>
      <c r="D50" s="105">
        <v>6215</v>
      </c>
      <c r="E50" s="106">
        <v>0.2882021817</v>
      </c>
      <c r="F50" s="94">
        <v>0.26039183199999999</v>
      </c>
      <c r="G50" s="94">
        <v>0.31898273040000003</v>
      </c>
      <c r="H50" s="94">
        <v>2.1839240000000001E-51</v>
      </c>
      <c r="I50" s="95">
        <v>0.24923571999999999</v>
      </c>
      <c r="J50" s="94">
        <v>0.23712796059999999</v>
      </c>
      <c r="K50" s="94">
        <v>0.26196170190000001</v>
      </c>
      <c r="L50" s="94">
        <v>2.1831352666999999</v>
      </c>
      <c r="M50" s="94">
        <v>1.9724715069000001</v>
      </c>
      <c r="N50" s="94">
        <v>2.4162983222999999</v>
      </c>
      <c r="O50" s="105">
        <v>1448</v>
      </c>
      <c r="P50" s="105">
        <v>6165</v>
      </c>
      <c r="Q50" s="106">
        <v>0.25793132079999997</v>
      </c>
      <c r="R50" s="94">
        <v>0.23291909259999999</v>
      </c>
      <c r="S50" s="94">
        <v>0.28562950990000002</v>
      </c>
      <c r="T50" s="94">
        <v>3.8641470000000003E-46</v>
      </c>
      <c r="U50" s="95">
        <v>0.23487429030000001</v>
      </c>
      <c r="V50" s="94">
        <v>0.2230829614</v>
      </c>
      <c r="W50" s="94">
        <v>0.24728886480000001</v>
      </c>
      <c r="X50" s="94">
        <v>2.1004483151</v>
      </c>
      <c r="Y50" s="94">
        <v>1.8967627274000001</v>
      </c>
      <c r="Z50" s="94">
        <v>2.3260068646000001</v>
      </c>
      <c r="AA50" s="105">
        <v>1126</v>
      </c>
      <c r="AB50" s="105">
        <v>6103</v>
      </c>
      <c r="AC50" s="106">
        <v>0.1959065827</v>
      </c>
      <c r="AD50" s="94">
        <v>0.17622383820000001</v>
      </c>
      <c r="AE50" s="94">
        <v>0.2177877268</v>
      </c>
      <c r="AF50" s="94">
        <v>6.9007620000000003E-41</v>
      </c>
      <c r="AG50" s="95">
        <v>0.18449942650000001</v>
      </c>
      <c r="AH50" s="94">
        <v>0.17403170109999999</v>
      </c>
      <c r="AI50" s="94">
        <v>0.19559676870000001</v>
      </c>
      <c r="AJ50" s="94">
        <v>2.0613820141999999</v>
      </c>
      <c r="AK50" s="94">
        <v>1.8542748569</v>
      </c>
      <c r="AL50" s="94">
        <v>2.2916213271000001</v>
      </c>
      <c r="AM50" s="94">
        <v>8.5312075999999994E-6</v>
      </c>
      <c r="AN50" s="94">
        <v>0.75953002550000004</v>
      </c>
      <c r="AO50" s="94">
        <v>0.67289694310000003</v>
      </c>
      <c r="AP50" s="94">
        <v>0.85731680840000002</v>
      </c>
      <c r="AQ50" s="94">
        <v>6.2974001000000002E-2</v>
      </c>
      <c r="AR50" s="94">
        <v>0.89496657970000004</v>
      </c>
      <c r="AS50" s="94">
        <v>0.79617120819999998</v>
      </c>
      <c r="AT50" s="94">
        <v>1.0060212811</v>
      </c>
      <c r="AU50" s="92">
        <v>1</v>
      </c>
      <c r="AV50" s="92">
        <v>2</v>
      </c>
      <c r="AW50" s="92">
        <v>3</v>
      </c>
      <c r="AX50" s="92" t="s">
        <v>28</v>
      </c>
      <c r="AY50" s="92" t="s">
        <v>232</v>
      </c>
      <c r="AZ50" s="92" t="s">
        <v>28</v>
      </c>
      <c r="BA50" s="92" t="s">
        <v>28</v>
      </c>
      <c r="BB50" s="92" t="s">
        <v>28</v>
      </c>
      <c r="BC50" s="98" t="s">
        <v>238</v>
      </c>
      <c r="BD50" s="99">
        <v>1549</v>
      </c>
      <c r="BE50" s="99">
        <v>1448</v>
      </c>
      <c r="BF50" s="99">
        <v>1126</v>
      </c>
    </row>
    <row r="51" spans="1:93" x14ac:dyDescent="0.3">
      <c r="A51" s="9"/>
      <c r="B51" t="s">
        <v>147</v>
      </c>
      <c r="C51" s="92">
        <v>267</v>
      </c>
      <c r="D51" s="105">
        <v>3481</v>
      </c>
      <c r="E51" s="106">
        <v>0.114262854</v>
      </c>
      <c r="F51" s="94">
        <v>9.8157500300000006E-2</v>
      </c>
      <c r="G51" s="94">
        <v>0.13301072010000001</v>
      </c>
      <c r="H51" s="94">
        <v>6.2486356999999999E-2</v>
      </c>
      <c r="I51" s="95">
        <v>7.6702097100000005E-2</v>
      </c>
      <c r="J51" s="94">
        <v>6.8032205400000004E-2</v>
      </c>
      <c r="K51" s="94">
        <v>8.6476862900000007E-2</v>
      </c>
      <c r="L51" s="94">
        <v>0.86554260169999997</v>
      </c>
      <c r="M51" s="94">
        <v>0.74354433880000004</v>
      </c>
      <c r="N51" s="94">
        <v>1.0075579307</v>
      </c>
      <c r="O51" s="105">
        <v>332</v>
      </c>
      <c r="P51" s="105">
        <v>3673</v>
      </c>
      <c r="Q51" s="106">
        <v>0.12845109960000001</v>
      </c>
      <c r="R51" s="94">
        <v>0.1114271037</v>
      </c>
      <c r="S51" s="94">
        <v>0.14807604660000001</v>
      </c>
      <c r="T51" s="94">
        <v>0.53498248049999997</v>
      </c>
      <c r="U51" s="95">
        <v>9.0389327500000005E-2</v>
      </c>
      <c r="V51" s="94">
        <v>8.1171094400000005E-2</v>
      </c>
      <c r="W51" s="94">
        <v>0.1006544335</v>
      </c>
      <c r="X51" s="94">
        <v>1.0460338627000001</v>
      </c>
      <c r="Y51" s="94">
        <v>0.90739996759999997</v>
      </c>
      <c r="Z51" s="94">
        <v>1.2058484472</v>
      </c>
      <c r="AA51" s="105">
        <v>287</v>
      </c>
      <c r="AB51" s="105">
        <v>3901</v>
      </c>
      <c r="AC51" s="106">
        <v>0.1018157926</v>
      </c>
      <c r="AD51" s="94">
        <v>8.7817380700000003E-2</v>
      </c>
      <c r="AE51" s="94">
        <v>0.11804560259999999</v>
      </c>
      <c r="AF51" s="94">
        <v>0.36120252679999998</v>
      </c>
      <c r="AG51" s="95">
        <v>7.3570879300000003E-2</v>
      </c>
      <c r="AH51" s="94">
        <v>6.5533159699999996E-2</v>
      </c>
      <c r="AI51" s="94">
        <v>8.2594434699999997E-2</v>
      </c>
      <c r="AJ51" s="94">
        <v>1.0713332898000001</v>
      </c>
      <c r="AK51" s="94">
        <v>0.92403821610000003</v>
      </c>
      <c r="AL51" s="94">
        <v>1.2421077374</v>
      </c>
      <c r="AM51" s="94">
        <v>1.5100525199999999E-2</v>
      </c>
      <c r="AN51" s="94">
        <v>0.79264243680000002</v>
      </c>
      <c r="AO51" s="94">
        <v>0.65716555430000001</v>
      </c>
      <c r="AP51" s="94">
        <v>0.95604833290000002</v>
      </c>
      <c r="AQ51" s="94">
        <v>0.22839200870000001</v>
      </c>
      <c r="AR51" s="94">
        <v>1.1241719876</v>
      </c>
      <c r="AS51" s="94">
        <v>0.92921969039999996</v>
      </c>
      <c r="AT51" s="94">
        <v>1.3600256976</v>
      </c>
      <c r="AU51" s="92" t="s">
        <v>28</v>
      </c>
      <c r="AV51" s="92" t="s">
        <v>28</v>
      </c>
      <c r="AW51" s="92" t="s">
        <v>28</v>
      </c>
      <c r="AX51" s="92" t="s">
        <v>28</v>
      </c>
      <c r="AY51" s="92" t="s">
        <v>28</v>
      </c>
      <c r="AZ51" s="92" t="s">
        <v>28</v>
      </c>
      <c r="BA51" s="92" t="s">
        <v>28</v>
      </c>
      <c r="BB51" s="92" t="s">
        <v>28</v>
      </c>
      <c r="BC51" s="98" t="s">
        <v>28</v>
      </c>
      <c r="BD51" s="99">
        <v>267</v>
      </c>
      <c r="BE51" s="99">
        <v>332</v>
      </c>
      <c r="BF51" s="99">
        <v>287</v>
      </c>
      <c r="BQ51" s="46"/>
      <c r="CC51" s="4"/>
      <c r="CO51" s="4"/>
    </row>
    <row r="52" spans="1:93" s="3" customFormat="1" x14ac:dyDescent="0.3">
      <c r="A52" s="9"/>
      <c r="B52" s="3" t="s">
        <v>82</v>
      </c>
      <c r="C52" s="102">
        <v>1844</v>
      </c>
      <c r="D52" s="103">
        <v>15131</v>
      </c>
      <c r="E52" s="101">
        <v>0.1290341207</v>
      </c>
      <c r="F52" s="100">
        <v>0.11690376619999999</v>
      </c>
      <c r="G52" s="100">
        <v>0.14242316429999999</v>
      </c>
      <c r="H52" s="100">
        <v>0.65047470630000004</v>
      </c>
      <c r="I52" s="104">
        <v>0.12186901059999999</v>
      </c>
      <c r="J52" s="100">
        <v>0.1164316578</v>
      </c>
      <c r="K52" s="100">
        <v>0.12756028750000001</v>
      </c>
      <c r="L52" s="100">
        <v>0.97743513859999998</v>
      </c>
      <c r="M52" s="100">
        <v>0.88554754599999996</v>
      </c>
      <c r="N52" s="100">
        <v>1.0788573177</v>
      </c>
      <c r="O52" s="103">
        <v>1842</v>
      </c>
      <c r="P52" s="103">
        <v>15814</v>
      </c>
      <c r="Q52" s="101">
        <v>0.1235843185</v>
      </c>
      <c r="R52" s="100">
        <v>0.1119930276</v>
      </c>
      <c r="S52" s="100">
        <v>0.13637530940000001</v>
      </c>
      <c r="T52" s="100">
        <v>0.89894918140000002</v>
      </c>
      <c r="U52" s="104">
        <v>0.11647906919999999</v>
      </c>
      <c r="V52" s="100">
        <v>0.1112794394</v>
      </c>
      <c r="W52" s="100">
        <v>0.1219216563</v>
      </c>
      <c r="X52" s="100">
        <v>1.0064015210999999</v>
      </c>
      <c r="Y52" s="100">
        <v>0.91200853510000002</v>
      </c>
      <c r="Z52" s="100">
        <v>1.1105641918</v>
      </c>
      <c r="AA52" s="103">
        <v>1522</v>
      </c>
      <c r="AB52" s="103">
        <v>15761</v>
      </c>
      <c r="AC52" s="101">
        <v>9.9121850100000006E-2</v>
      </c>
      <c r="AD52" s="100">
        <v>8.9635607399999997E-2</v>
      </c>
      <c r="AE52" s="100">
        <v>0.1096120332</v>
      </c>
      <c r="AF52" s="100">
        <v>0.41220241190000001</v>
      </c>
      <c r="AG52" s="104">
        <v>9.6567476700000002E-2</v>
      </c>
      <c r="AH52" s="100">
        <v>9.18358762E-2</v>
      </c>
      <c r="AI52" s="100">
        <v>0.1015428603</v>
      </c>
      <c r="AJ52" s="100">
        <v>1.0429868981999999</v>
      </c>
      <c r="AK52" s="100">
        <v>0.94317008810000003</v>
      </c>
      <c r="AL52" s="100">
        <v>1.1533674397</v>
      </c>
      <c r="AM52" s="100">
        <v>1.3985439999999999E-4</v>
      </c>
      <c r="AN52" s="100">
        <v>0.80205847529999996</v>
      </c>
      <c r="AO52" s="100">
        <v>0.71598962799999999</v>
      </c>
      <c r="AP52" s="100">
        <v>0.89847362689999999</v>
      </c>
      <c r="AQ52" s="100">
        <v>0.44839975939999999</v>
      </c>
      <c r="AR52" s="100">
        <v>0.95776464319999999</v>
      </c>
      <c r="AS52" s="100">
        <v>0.8566532509</v>
      </c>
      <c r="AT52" s="100">
        <v>1.0708102849000001</v>
      </c>
      <c r="AU52" s="102" t="s">
        <v>28</v>
      </c>
      <c r="AV52" s="102" t="s">
        <v>28</v>
      </c>
      <c r="AW52" s="102" t="s">
        <v>28</v>
      </c>
      <c r="AX52" s="102" t="s">
        <v>28</v>
      </c>
      <c r="AY52" s="102" t="s">
        <v>232</v>
      </c>
      <c r="AZ52" s="102" t="s">
        <v>28</v>
      </c>
      <c r="BA52" s="102" t="s">
        <v>28</v>
      </c>
      <c r="BB52" s="102" t="s">
        <v>28</v>
      </c>
      <c r="BC52" s="96" t="s">
        <v>275</v>
      </c>
      <c r="BD52" s="97">
        <v>1844</v>
      </c>
      <c r="BE52" s="97">
        <v>1842</v>
      </c>
      <c r="BF52" s="97">
        <v>1522</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2">
        <v>1670</v>
      </c>
      <c r="D53" s="105">
        <v>15329</v>
      </c>
      <c r="E53" s="106">
        <v>0.1119921938</v>
      </c>
      <c r="F53" s="94">
        <v>0.10136936689999999</v>
      </c>
      <c r="G53" s="94">
        <v>0.1237282213</v>
      </c>
      <c r="H53" s="94">
        <v>1.2180116E-3</v>
      </c>
      <c r="I53" s="95">
        <v>0.108943832</v>
      </c>
      <c r="J53" s="94">
        <v>0.10384207819999999</v>
      </c>
      <c r="K53" s="94">
        <v>0.1142962344</v>
      </c>
      <c r="L53" s="94">
        <v>0.84834232109999996</v>
      </c>
      <c r="M53" s="94">
        <v>0.76787427009999998</v>
      </c>
      <c r="N53" s="94">
        <v>0.93724288190000005</v>
      </c>
      <c r="O53" s="105">
        <v>1727</v>
      </c>
      <c r="P53" s="105">
        <v>15414</v>
      </c>
      <c r="Q53" s="106">
        <v>0.11364953360000001</v>
      </c>
      <c r="R53" s="94">
        <v>0.1029395676</v>
      </c>
      <c r="S53" s="94">
        <v>0.1254737782</v>
      </c>
      <c r="T53" s="94">
        <v>0.12524049470000001</v>
      </c>
      <c r="U53" s="95">
        <v>0.1120410017</v>
      </c>
      <c r="V53" s="94">
        <v>0.10687947909999999</v>
      </c>
      <c r="W53" s="94">
        <v>0.1174517892</v>
      </c>
      <c r="X53" s="94">
        <v>0.92549819280000001</v>
      </c>
      <c r="Y53" s="94">
        <v>0.83828222450000001</v>
      </c>
      <c r="Z53" s="94">
        <v>1.0217882234</v>
      </c>
      <c r="AA53" s="105">
        <v>1364</v>
      </c>
      <c r="AB53" s="105">
        <v>15632</v>
      </c>
      <c r="AC53" s="106">
        <v>8.8256142999999995E-2</v>
      </c>
      <c r="AD53" s="94">
        <v>7.9679174000000005E-2</v>
      </c>
      <c r="AE53" s="94">
        <v>9.7756369699999998E-2</v>
      </c>
      <c r="AF53" s="94">
        <v>0.15589605070000001</v>
      </c>
      <c r="AG53" s="95">
        <v>8.7256908899999999E-2</v>
      </c>
      <c r="AH53" s="94">
        <v>8.2746998599999996E-2</v>
      </c>
      <c r="AI53" s="94">
        <v>9.2012620200000006E-2</v>
      </c>
      <c r="AJ53" s="94">
        <v>0.92865499169999999</v>
      </c>
      <c r="AK53" s="94">
        <v>0.83840580480000004</v>
      </c>
      <c r="AL53" s="94">
        <v>1.028618944</v>
      </c>
      <c r="AM53" s="94">
        <v>1.7457700000000001E-5</v>
      </c>
      <c r="AN53" s="94">
        <v>0.7765640586</v>
      </c>
      <c r="AO53" s="94">
        <v>0.69193122250000005</v>
      </c>
      <c r="AP53" s="94">
        <v>0.87154867049999996</v>
      </c>
      <c r="AQ53" s="94">
        <v>0.79857348939999995</v>
      </c>
      <c r="AR53" s="94">
        <v>1.0147987083000001</v>
      </c>
      <c r="AS53" s="94">
        <v>0.90652611999999999</v>
      </c>
      <c r="AT53" s="94">
        <v>1.1360030293000001</v>
      </c>
      <c r="AU53" s="92">
        <v>1</v>
      </c>
      <c r="AV53" s="92" t="s">
        <v>28</v>
      </c>
      <c r="AW53" s="92" t="s">
        <v>28</v>
      </c>
      <c r="AX53" s="92" t="s">
        <v>28</v>
      </c>
      <c r="AY53" s="92" t="s">
        <v>232</v>
      </c>
      <c r="AZ53" s="92" t="s">
        <v>28</v>
      </c>
      <c r="BA53" s="92" t="s">
        <v>28</v>
      </c>
      <c r="BB53" s="92" t="s">
        <v>28</v>
      </c>
      <c r="BC53" s="98" t="s">
        <v>234</v>
      </c>
      <c r="BD53" s="99">
        <v>1670</v>
      </c>
      <c r="BE53" s="99">
        <v>1727</v>
      </c>
      <c r="BF53" s="99">
        <v>1364</v>
      </c>
    </row>
    <row r="54" spans="1:93" x14ac:dyDescent="0.3">
      <c r="A54" s="9"/>
      <c r="B54" t="s">
        <v>81</v>
      </c>
      <c r="C54" s="92">
        <v>1246</v>
      </c>
      <c r="D54" s="105">
        <v>9802</v>
      </c>
      <c r="E54" s="106">
        <v>0.13589351429999999</v>
      </c>
      <c r="F54" s="94">
        <v>0.12239373269999999</v>
      </c>
      <c r="G54" s="94">
        <v>0.15088229459999999</v>
      </c>
      <c r="H54" s="94">
        <v>0.58732969270000002</v>
      </c>
      <c r="I54" s="95">
        <v>0.12711691489999999</v>
      </c>
      <c r="J54" s="94">
        <v>0.1202511159</v>
      </c>
      <c r="K54" s="94">
        <v>0.1343747203</v>
      </c>
      <c r="L54" s="94">
        <v>1.0293951345000001</v>
      </c>
      <c r="M54" s="94">
        <v>0.92713411339999996</v>
      </c>
      <c r="N54" s="94">
        <v>1.1429353396999999</v>
      </c>
      <c r="O54" s="105">
        <v>1399</v>
      </c>
      <c r="P54" s="105">
        <v>11197</v>
      </c>
      <c r="Q54" s="106">
        <v>0.1357605721</v>
      </c>
      <c r="R54" s="94">
        <v>0.1224922478</v>
      </c>
      <c r="S54" s="94">
        <v>0.1504661175</v>
      </c>
      <c r="T54" s="94">
        <v>5.5822414000000001E-2</v>
      </c>
      <c r="U54" s="95">
        <v>0.1249441815</v>
      </c>
      <c r="V54" s="94">
        <v>0.11856556880000001</v>
      </c>
      <c r="W54" s="94">
        <v>0.131665952</v>
      </c>
      <c r="X54" s="94">
        <v>1.1055581155</v>
      </c>
      <c r="Y54" s="94">
        <v>0.99750830800000001</v>
      </c>
      <c r="Z54" s="94">
        <v>1.2253118464999999</v>
      </c>
      <c r="AA54" s="105">
        <v>1225</v>
      </c>
      <c r="AB54" s="105">
        <v>13213</v>
      </c>
      <c r="AC54" s="106">
        <v>9.8514118299999995E-2</v>
      </c>
      <c r="AD54" s="94">
        <v>8.8727459300000006E-2</v>
      </c>
      <c r="AE54" s="94">
        <v>0.10938024809999999</v>
      </c>
      <c r="AF54" s="94">
        <v>0.50081333930000005</v>
      </c>
      <c r="AG54" s="95">
        <v>9.2711723300000007E-2</v>
      </c>
      <c r="AH54" s="94">
        <v>8.7662652899999999E-2</v>
      </c>
      <c r="AI54" s="94">
        <v>9.8051602900000007E-2</v>
      </c>
      <c r="AJ54" s="94">
        <v>1.03659218</v>
      </c>
      <c r="AK54" s="94">
        <v>0.93361430830000003</v>
      </c>
      <c r="AL54" s="94">
        <v>1.1509285345</v>
      </c>
      <c r="AM54" s="94">
        <v>1.9452921E-7</v>
      </c>
      <c r="AN54" s="94">
        <v>0.72564601610000001</v>
      </c>
      <c r="AO54" s="94">
        <v>0.64309487070000004</v>
      </c>
      <c r="AP54" s="94">
        <v>0.81879387420000005</v>
      </c>
      <c r="AQ54" s="94">
        <v>0.98729821709999999</v>
      </c>
      <c r="AR54" s="94">
        <v>0.99902171809999996</v>
      </c>
      <c r="AS54" s="94">
        <v>0.88561118220000001</v>
      </c>
      <c r="AT54" s="94">
        <v>1.1269555006</v>
      </c>
      <c r="AU54" s="92" t="s">
        <v>28</v>
      </c>
      <c r="AV54" s="92" t="s">
        <v>28</v>
      </c>
      <c r="AW54" s="92" t="s">
        <v>28</v>
      </c>
      <c r="AX54" s="92" t="s">
        <v>28</v>
      </c>
      <c r="AY54" s="92" t="s">
        <v>232</v>
      </c>
      <c r="AZ54" s="92" t="s">
        <v>28</v>
      </c>
      <c r="BA54" s="92" t="s">
        <v>28</v>
      </c>
      <c r="BB54" s="92" t="s">
        <v>28</v>
      </c>
      <c r="BC54" s="98" t="s">
        <v>275</v>
      </c>
      <c r="BD54" s="99">
        <v>1246</v>
      </c>
      <c r="BE54" s="99">
        <v>1399</v>
      </c>
      <c r="BF54" s="99">
        <v>1225</v>
      </c>
    </row>
    <row r="55" spans="1:93" x14ac:dyDescent="0.3">
      <c r="A55" s="9"/>
      <c r="B55" t="s">
        <v>86</v>
      </c>
      <c r="C55" s="92">
        <v>1154</v>
      </c>
      <c r="D55" s="105">
        <v>11444</v>
      </c>
      <c r="E55" s="106">
        <v>0.1006125121</v>
      </c>
      <c r="F55" s="94">
        <v>9.0588451799999997E-2</v>
      </c>
      <c r="G55" s="94">
        <v>0.1117457843</v>
      </c>
      <c r="H55" s="94">
        <v>3.9234459000000001E-7</v>
      </c>
      <c r="I55" s="95">
        <v>0.1008388675</v>
      </c>
      <c r="J55" s="94">
        <v>9.5185530599999998E-2</v>
      </c>
      <c r="K55" s="94">
        <v>0.1068279721</v>
      </c>
      <c r="L55" s="94">
        <v>0.76214108530000002</v>
      </c>
      <c r="M55" s="94">
        <v>0.68620869839999998</v>
      </c>
      <c r="N55" s="94">
        <v>0.8464757664</v>
      </c>
      <c r="O55" s="105">
        <v>1240</v>
      </c>
      <c r="P55" s="105">
        <v>12373</v>
      </c>
      <c r="Q55" s="106">
        <v>0.10241781649999999</v>
      </c>
      <c r="R55" s="94">
        <v>9.2362583400000003E-2</v>
      </c>
      <c r="S55" s="94">
        <v>0.11356773219999999</v>
      </c>
      <c r="T55" s="94">
        <v>5.7730650000000004E-4</v>
      </c>
      <c r="U55" s="95">
        <v>0.10021821710000001</v>
      </c>
      <c r="V55" s="94">
        <v>9.4792542699999996E-2</v>
      </c>
      <c r="W55" s="94">
        <v>0.10595444280000001</v>
      </c>
      <c r="X55" s="94">
        <v>0.8340333754</v>
      </c>
      <c r="Y55" s="94">
        <v>0.75214918490000005</v>
      </c>
      <c r="Z55" s="94">
        <v>0.92483204819999998</v>
      </c>
      <c r="AA55" s="105">
        <v>1086</v>
      </c>
      <c r="AB55" s="105">
        <v>13555</v>
      </c>
      <c r="AC55" s="106">
        <v>8.4252130800000005E-2</v>
      </c>
      <c r="AD55" s="94">
        <v>7.5819252099999998E-2</v>
      </c>
      <c r="AE55" s="94">
        <v>9.3622943299999997E-2</v>
      </c>
      <c r="AF55" s="94">
        <v>2.51904456E-2</v>
      </c>
      <c r="AG55" s="95">
        <v>8.0118037599999997E-2</v>
      </c>
      <c r="AH55" s="94">
        <v>7.5491962400000001E-2</v>
      </c>
      <c r="AI55" s="94">
        <v>8.5027594400000003E-2</v>
      </c>
      <c r="AJ55" s="94">
        <v>0.88652369259999997</v>
      </c>
      <c r="AK55" s="94">
        <v>0.79779066389999997</v>
      </c>
      <c r="AL55" s="94">
        <v>0.9851259148</v>
      </c>
      <c r="AM55" s="94">
        <v>1.6972981999999999E-3</v>
      </c>
      <c r="AN55" s="94">
        <v>0.82263158569999995</v>
      </c>
      <c r="AO55" s="94">
        <v>0.72820626389999998</v>
      </c>
      <c r="AP55" s="94">
        <v>0.92930088550000001</v>
      </c>
      <c r="AQ55" s="94">
        <v>0.77365176619999998</v>
      </c>
      <c r="AR55" s="94">
        <v>1.0179431397000001</v>
      </c>
      <c r="AS55" s="94">
        <v>0.90175554179999995</v>
      </c>
      <c r="AT55" s="94">
        <v>1.1491010452999999</v>
      </c>
      <c r="AU55" s="92">
        <v>1</v>
      </c>
      <c r="AV55" s="92">
        <v>2</v>
      </c>
      <c r="AW55" s="92" t="s">
        <v>28</v>
      </c>
      <c r="AX55" s="92" t="s">
        <v>28</v>
      </c>
      <c r="AY55" s="92" t="s">
        <v>232</v>
      </c>
      <c r="AZ55" s="92" t="s">
        <v>28</v>
      </c>
      <c r="BA55" s="92" t="s">
        <v>28</v>
      </c>
      <c r="BB55" s="92" t="s">
        <v>28</v>
      </c>
      <c r="BC55" s="98" t="s">
        <v>276</v>
      </c>
      <c r="BD55" s="99">
        <v>1154</v>
      </c>
      <c r="BE55" s="99">
        <v>1240</v>
      </c>
      <c r="BF55" s="99">
        <v>1086</v>
      </c>
    </row>
    <row r="56" spans="1:93" x14ac:dyDescent="0.3">
      <c r="A56" s="9"/>
      <c r="B56" t="s">
        <v>83</v>
      </c>
      <c r="C56" s="92">
        <v>1305</v>
      </c>
      <c r="D56" s="105">
        <v>10058</v>
      </c>
      <c r="E56" s="106">
        <v>0.13155824260000001</v>
      </c>
      <c r="F56" s="94">
        <v>0.1186759735</v>
      </c>
      <c r="G56" s="94">
        <v>0.14583888110000001</v>
      </c>
      <c r="H56" s="94">
        <v>0.94767548130000001</v>
      </c>
      <c r="I56" s="95">
        <v>0.12974746470000001</v>
      </c>
      <c r="J56" s="94">
        <v>0.1228955243</v>
      </c>
      <c r="K56" s="94">
        <v>0.1369814295</v>
      </c>
      <c r="L56" s="94">
        <v>0.99655539479999999</v>
      </c>
      <c r="M56" s="94">
        <v>0.89897203910000001</v>
      </c>
      <c r="N56" s="94">
        <v>1.1047314173</v>
      </c>
      <c r="O56" s="105">
        <v>1367</v>
      </c>
      <c r="P56" s="105">
        <v>10151</v>
      </c>
      <c r="Q56" s="106">
        <v>0.1348748424</v>
      </c>
      <c r="R56" s="94">
        <v>0.121786888</v>
      </c>
      <c r="S56" s="94">
        <v>0.1493693073</v>
      </c>
      <c r="T56" s="94">
        <v>7.1675746999999998E-2</v>
      </c>
      <c r="U56" s="95">
        <v>0.1346665353</v>
      </c>
      <c r="V56" s="94">
        <v>0.12771367929999999</v>
      </c>
      <c r="W56" s="94">
        <v>0.14199791149999999</v>
      </c>
      <c r="X56" s="94">
        <v>1.0983452282999999</v>
      </c>
      <c r="Y56" s="94">
        <v>0.99176425329999995</v>
      </c>
      <c r="Z56" s="94">
        <v>1.2163800384000001</v>
      </c>
      <c r="AA56" s="105">
        <v>1102</v>
      </c>
      <c r="AB56" s="105">
        <v>10352</v>
      </c>
      <c r="AC56" s="106">
        <v>0.1057770505</v>
      </c>
      <c r="AD56" s="94">
        <v>9.52028293E-2</v>
      </c>
      <c r="AE56" s="94">
        <v>0.1175257551</v>
      </c>
      <c r="AF56" s="94">
        <v>4.6316300099999999E-2</v>
      </c>
      <c r="AG56" s="95">
        <v>0.1064528594</v>
      </c>
      <c r="AH56" s="94">
        <v>0.10034966770000001</v>
      </c>
      <c r="AI56" s="94">
        <v>0.1129272425</v>
      </c>
      <c r="AJ56" s="94">
        <v>1.1130147156000001</v>
      </c>
      <c r="AK56" s="94">
        <v>1.0017499026000001</v>
      </c>
      <c r="AL56" s="94">
        <v>1.2366377614999999</v>
      </c>
      <c r="AM56" s="94">
        <v>7.98858E-5</v>
      </c>
      <c r="AN56" s="94">
        <v>0.78426079039999996</v>
      </c>
      <c r="AO56" s="94">
        <v>0.69506065220000002</v>
      </c>
      <c r="AP56" s="94">
        <v>0.88490836790000005</v>
      </c>
      <c r="AQ56" s="94">
        <v>0.68045555599999996</v>
      </c>
      <c r="AR56" s="94">
        <v>1.0252101256999999</v>
      </c>
      <c r="AS56" s="94">
        <v>0.91065545969999995</v>
      </c>
      <c r="AT56" s="94">
        <v>1.1541750403</v>
      </c>
      <c r="AU56" s="92" t="s">
        <v>28</v>
      </c>
      <c r="AV56" s="92" t="s">
        <v>28</v>
      </c>
      <c r="AW56" s="92" t="s">
        <v>28</v>
      </c>
      <c r="AX56" s="92" t="s">
        <v>28</v>
      </c>
      <c r="AY56" s="92" t="s">
        <v>232</v>
      </c>
      <c r="AZ56" s="92" t="s">
        <v>28</v>
      </c>
      <c r="BA56" s="92" t="s">
        <v>28</v>
      </c>
      <c r="BB56" s="92" t="s">
        <v>28</v>
      </c>
      <c r="BC56" s="98" t="s">
        <v>275</v>
      </c>
      <c r="BD56" s="99">
        <v>1305</v>
      </c>
      <c r="BE56" s="99">
        <v>1367</v>
      </c>
      <c r="BF56" s="99">
        <v>1102</v>
      </c>
    </row>
    <row r="57" spans="1:93" x14ac:dyDescent="0.3">
      <c r="A57" s="9"/>
      <c r="B57" t="s">
        <v>84</v>
      </c>
      <c r="C57" s="92">
        <v>1018</v>
      </c>
      <c r="D57" s="105">
        <v>7238</v>
      </c>
      <c r="E57" s="106">
        <v>0.14329682869999999</v>
      </c>
      <c r="F57" s="94">
        <v>0.12858396250000001</v>
      </c>
      <c r="G57" s="94">
        <v>0.1596931741</v>
      </c>
      <c r="H57" s="94">
        <v>0.13785417599999999</v>
      </c>
      <c r="I57" s="95">
        <v>0.1406465875</v>
      </c>
      <c r="J57" s="94">
        <v>0.13226680930000001</v>
      </c>
      <c r="K57" s="94">
        <v>0.1495572674</v>
      </c>
      <c r="L57" s="94">
        <v>1.0854753372999999</v>
      </c>
      <c r="M57" s="94">
        <v>0.97402518500000002</v>
      </c>
      <c r="N57" s="94">
        <v>1.2096778666000001</v>
      </c>
      <c r="O57" s="105">
        <v>1062</v>
      </c>
      <c r="P57" s="105">
        <v>7726</v>
      </c>
      <c r="Q57" s="106">
        <v>0.13633542770000001</v>
      </c>
      <c r="R57" s="94">
        <v>0.1224936628</v>
      </c>
      <c r="S57" s="94">
        <v>0.15174130999999999</v>
      </c>
      <c r="T57" s="94">
        <v>5.5556006099999999E-2</v>
      </c>
      <c r="U57" s="95">
        <v>0.13745793419999999</v>
      </c>
      <c r="V57" s="94">
        <v>0.1294344835</v>
      </c>
      <c r="W57" s="94">
        <v>0.14597874669999999</v>
      </c>
      <c r="X57" s="94">
        <v>1.1102394178999999</v>
      </c>
      <c r="Y57" s="94">
        <v>0.99751983099999997</v>
      </c>
      <c r="Z57" s="94">
        <v>1.2356963006999999</v>
      </c>
      <c r="AA57" s="105">
        <v>918</v>
      </c>
      <c r="AB57" s="105">
        <v>8317</v>
      </c>
      <c r="AC57" s="106">
        <v>0.1072067484</v>
      </c>
      <c r="AD57" s="94">
        <v>9.6095543199999994E-2</v>
      </c>
      <c r="AE57" s="94">
        <v>0.119602705</v>
      </c>
      <c r="AF57" s="94">
        <v>3.0891416099999999E-2</v>
      </c>
      <c r="AG57" s="95">
        <v>0.1103763376</v>
      </c>
      <c r="AH57" s="94">
        <v>0.1034623033</v>
      </c>
      <c r="AI57" s="94">
        <v>0.11775241340000001</v>
      </c>
      <c r="AJ57" s="94">
        <v>1.1280583835</v>
      </c>
      <c r="AK57" s="94">
        <v>1.0111432786000001</v>
      </c>
      <c r="AL57" s="94">
        <v>1.2584919896</v>
      </c>
      <c r="AM57" s="94">
        <v>2.440346E-4</v>
      </c>
      <c r="AN57" s="94">
        <v>0.7863454876</v>
      </c>
      <c r="AO57" s="94">
        <v>0.69157935370000001</v>
      </c>
      <c r="AP57" s="94">
        <v>0.89409728980000003</v>
      </c>
      <c r="AQ57" s="94">
        <v>0.44298633729999998</v>
      </c>
      <c r="AR57" s="94">
        <v>0.95141971359999999</v>
      </c>
      <c r="AS57" s="94">
        <v>0.83775425989999996</v>
      </c>
      <c r="AT57" s="94">
        <v>1.0805071543</v>
      </c>
      <c r="AU57" s="92" t="s">
        <v>28</v>
      </c>
      <c r="AV57" s="92" t="s">
        <v>28</v>
      </c>
      <c r="AW57" s="92" t="s">
        <v>28</v>
      </c>
      <c r="AX57" s="92" t="s">
        <v>28</v>
      </c>
      <c r="AY57" s="92" t="s">
        <v>232</v>
      </c>
      <c r="AZ57" s="92" t="s">
        <v>28</v>
      </c>
      <c r="BA57" s="92" t="s">
        <v>28</v>
      </c>
      <c r="BB57" s="92" t="s">
        <v>28</v>
      </c>
      <c r="BC57" s="98" t="s">
        <v>275</v>
      </c>
      <c r="BD57" s="99">
        <v>1018</v>
      </c>
      <c r="BE57" s="99">
        <v>1062</v>
      </c>
      <c r="BF57" s="99">
        <v>918</v>
      </c>
    </row>
    <row r="58" spans="1:93" x14ac:dyDescent="0.3">
      <c r="A58" s="9"/>
      <c r="B58" t="s">
        <v>88</v>
      </c>
      <c r="C58" s="92">
        <v>635</v>
      </c>
      <c r="D58" s="105">
        <v>5240</v>
      </c>
      <c r="E58" s="106">
        <v>0.1132578513</v>
      </c>
      <c r="F58" s="94">
        <v>0.100581242</v>
      </c>
      <c r="G58" s="94">
        <v>0.12753213839999999</v>
      </c>
      <c r="H58" s="94">
        <v>1.14015722E-2</v>
      </c>
      <c r="I58" s="95">
        <v>0.1211832061</v>
      </c>
      <c r="J58" s="94">
        <v>0.112114952</v>
      </c>
      <c r="K58" s="94">
        <v>0.1309849327</v>
      </c>
      <c r="L58" s="94">
        <v>0.85792969320000001</v>
      </c>
      <c r="M58" s="94">
        <v>0.76190421340000003</v>
      </c>
      <c r="N58" s="94">
        <v>0.96605760350000003</v>
      </c>
      <c r="O58" s="105">
        <v>615</v>
      </c>
      <c r="P58" s="105">
        <v>5114</v>
      </c>
      <c r="Q58" s="106">
        <v>0.1138036914</v>
      </c>
      <c r="R58" s="94">
        <v>0.1009824604</v>
      </c>
      <c r="S58" s="94">
        <v>0.1282527691</v>
      </c>
      <c r="T58" s="94">
        <v>0.2122804304</v>
      </c>
      <c r="U58" s="95">
        <v>0.120258115</v>
      </c>
      <c r="V58" s="94">
        <v>0.11111959070000001</v>
      </c>
      <c r="W58" s="94">
        <v>0.13014819550000001</v>
      </c>
      <c r="X58" s="94">
        <v>0.92675356809999998</v>
      </c>
      <c r="Y58" s="94">
        <v>0.82234463879999997</v>
      </c>
      <c r="Z58" s="94">
        <v>1.0444187697</v>
      </c>
      <c r="AA58" s="105">
        <v>547</v>
      </c>
      <c r="AB58" s="105">
        <v>5049</v>
      </c>
      <c r="AC58" s="106">
        <v>9.9832014999999996E-2</v>
      </c>
      <c r="AD58" s="94">
        <v>8.8313853400000003E-2</v>
      </c>
      <c r="AE58" s="94">
        <v>0.11285241040000001</v>
      </c>
      <c r="AF58" s="94">
        <v>0.43126019840000002</v>
      </c>
      <c r="AG58" s="95">
        <v>0.1083382848</v>
      </c>
      <c r="AH58" s="94">
        <v>9.9629329099999997E-2</v>
      </c>
      <c r="AI58" s="94">
        <v>0.1178085215</v>
      </c>
      <c r="AJ58" s="94">
        <v>1.0504594457</v>
      </c>
      <c r="AK58" s="94">
        <v>0.92926223569999999</v>
      </c>
      <c r="AL58" s="94">
        <v>1.1874635647</v>
      </c>
      <c r="AM58" s="94">
        <v>8.6112628900000002E-2</v>
      </c>
      <c r="AN58" s="94">
        <v>0.87723002480000001</v>
      </c>
      <c r="AO58" s="94">
        <v>0.75535243659999995</v>
      </c>
      <c r="AP58" s="94">
        <v>1.0187727994</v>
      </c>
      <c r="AQ58" s="94">
        <v>0.94859880240000005</v>
      </c>
      <c r="AR58" s="94">
        <v>1.0048194465</v>
      </c>
      <c r="AS58" s="94">
        <v>0.86817233039999997</v>
      </c>
      <c r="AT58" s="94">
        <v>1.1629743135999999</v>
      </c>
      <c r="AU58" s="92" t="s">
        <v>28</v>
      </c>
      <c r="AV58" s="92" t="s">
        <v>28</v>
      </c>
      <c r="AW58" s="92" t="s">
        <v>28</v>
      </c>
      <c r="AX58" s="92" t="s">
        <v>28</v>
      </c>
      <c r="AY58" s="92" t="s">
        <v>28</v>
      </c>
      <c r="AZ58" s="92" t="s">
        <v>28</v>
      </c>
      <c r="BA58" s="92" t="s">
        <v>28</v>
      </c>
      <c r="BB58" s="92" t="s">
        <v>28</v>
      </c>
      <c r="BC58" s="98" t="s">
        <v>28</v>
      </c>
      <c r="BD58" s="99">
        <v>635</v>
      </c>
      <c r="BE58" s="99">
        <v>615</v>
      </c>
      <c r="BF58" s="99">
        <v>547</v>
      </c>
    </row>
    <row r="59" spans="1:93" x14ac:dyDescent="0.3">
      <c r="A59" s="9"/>
      <c r="B59" t="s">
        <v>91</v>
      </c>
      <c r="C59" s="92">
        <v>612</v>
      </c>
      <c r="D59" s="105">
        <v>5609</v>
      </c>
      <c r="E59" s="106">
        <v>0.1052107202</v>
      </c>
      <c r="F59" s="94">
        <v>9.3447001399999993E-2</v>
      </c>
      <c r="G59" s="94">
        <v>0.11845533279999999</v>
      </c>
      <c r="H59" s="94">
        <v>1.7597930000000001E-4</v>
      </c>
      <c r="I59" s="95">
        <v>0.1091103584</v>
      </c>
      <c r="J59" s="94">
        <v>0.10079945849999999</v>
      </c>
      <c r="K59" s="94">
        <v>0.1181064906</v>
      </c>
      <c r="L59" s="94">
        <v>0.79697257099999996</v>
      </c>
      <c r="M59" s="94">
        <v>0.70786224809999998</v>
      </c>
      <c r="N59" s="94">
        <v>0.8973006832</v>
      </c>
      <c r="O59" s="105">
        <v>660</v>
      </c>
      <c r="P59" s="105">
        <v>5492</v>
      </c>
      <c r="Q59" s="106">
        <v>0.1126364327</v>
      </c>
      <c r="R59" s="94">
        <v>0.10026480879999999</v>
      </c>
      <c r="S59" s="94">
        <v>0.126534585</v>
      </c>
      <c r="T59" s="94">
        <v>0.1456536967</v>
      </c>
      <c r="U59" s="95">
        <v>0.1201747997</v>
      </c>
      <c r="V59" s="94">
        <v>0.1113474901</v>
      </c>
      <c r="W59" s="94">
        <v>0.12970191310000001</v>
      </c>
      <c r="X59" s="94">
        <v>0.91724806660000002</v>
      </c>
      <c r="Y59" s="94">
        <v>0.81650048600000003</v>
      </c>
      <c r="Z59" s="94">
        <v>1.0304268400000001</v>
      </c>
      <c r="AA59" s="105">
        <v>586</v>
      </c>
      <c r="AB59" s="105">
        <v>5392</v>
      </c>
      <c r="AC59" s="106">
        <v>0.10249137329999999</v>
      </c>
      <c r="AD59" s="94">
        <v>9.0949715799999997E-2</v>
      </c>
      <c r="AE59" s="94">
        <v>0.11549768470000001</v>
      </c>
      <c r="AF59" s="94">
        <v>0.21538998379999999</v>
      </c>
      <c r="AG59" s="95">
        <v>0.1086795252</v>
      </c>
      <c r="AH59" s="94">
        <v>0.1002270438</v>
      </c>
      <c r="AI59" s="94">
        <v>0.1178448327</v>
      </c>
      <c r="AJ59" s="94">
        <v>1.0784419318</v>
      </c>
      <c r="AK59" s="94">
        <v>0.95699749219999997</v>
      </c>
      <c r="AL59" s="94">
        <v>1.2152978557</v>
      </c>
      <c r="AM59" s="94">
        <v>0.2004153474</v>
      </c>
      <c r="AN59" s="94">
        <v>0.90993092369999995</v>
      </c>
      <c r="AO59" s="94">
        <v>0.78751588679999995</v>
      </c>
      <c r="AP59" s="94">
        <v>1.0513747084</v>
      </c>
      <c r="AQ59" s="94">
        <v>0.35162606470000002</v>
      </c>
      <c r="AR59" s="94">
        <v>1.0705794286999999</v>
      </c>
      <c r="AS59" s="94">
        <v>0.92745729470000005</v>
      </c>
      <c r="AT59" s="94">
        <v>1.2357876958</v>
      </c>
      <c r="AU59" s="92">
        <v>1</v>
      </c>
      <c r="AV59" s="92" t="s">
        <v>28</v>
      </c>
      <c r="AW59" s="92" t="s">
        <v>28</v>
      </c>
      <c r="AX59" s="92" t="s">
        <v>28</v>
      </c>
      <c r="AY59" s="92" t="s">
        <v>28</v>
      </c>
      <c r="AZ59" s="92" t="s">
        <v>28</v>
      </c>
      <c r="BA59" s="92" t="s">
        <v>28</v>
      </c>
      <c r="BB59" s="92" t="s">
        <v>28</v>
      </c>
      <c r="BC59" s="98">
        <v>-1</v>
      </c>
      <c r="BD59" s="99">
        <v>612</v>
      </c>
      <c r="BE59" s="99">
        <v>660</v>
      </c>
      <c r="BF59" s="99">
        <v>586</v>
      </c>
    </row>
    <row r="60" spans="1:93" x14ac:dyDescent="0.3">
      <c r="A60" s="9"/>
      <c r="B60" t="s">
        <v>89</v>
      </c>
      <c r="C60" s="92">
        <v>1451</v>
      </c>
      <c r="D60" s="105">
        <v>11899</v>
      </c>
      <c r="E60" s="106">
        <v>0.12008360110000001</v>
      </c>
      <c r="F60" s="94">
        <v>0.1084271659</v>
      </c>
      <c r="G60" s="94">
        <v>0.13299315840000001</v>
      </c>
      <c r="H60" s="94">
        <v>6.9068482200000003E-2</v>
      </c>
      <c r="I60" s="95">
        <v>0.1219430204</v>
      </c>
      <c r="J60" s="94">
        <v>0.11582731910000001</v>
      </c>
      <c r="K60" s="94">
        <v>0.12838163180000001</v>
      </c>
      <c r="L60" s="94">
        <v>0.90963483649999999</v>
      </c>
      <c r="M60" s="94">
        <v>0.82133718870000005</v>
      </c>
      <c r="N60" s="94">
        <v>1.0074249009</v>
      </c>
      <c r="O60" s="105">
        <v>1527</v>
      </c>
      <c r="P60" s="105">
        <v>12276</v>
      </c>
      <c r="Q60" s="106">
        <v>0.1208862317</v>
      </c>
      <c r="R60" s="94">
        <v>0.10925890119999999</v>
      </c>
      <c r="S60" s="94">
        <v>0.13375094260000001</v>
      </c>
      <c r="T60" s="94">
        <v>0.76102474009999999</v>
      </c>
      <c r="U60" s="95">
        <v>0.1243890518</v>
      </c>
      <c r="V60" s="94">
        <v>0.1183039917</v>
      </c>
      <c r="W60" s="94">
        <v>0.1307871018</v>
      </c>
      <c r="X60" s="94">
        <v>0.98442981240000005</v>
      </c>
      <c r="Y60" s="94">
        <v>0.88974334060000004</v>
      </c>
      <c r="Z60" s="94">
        <v>1.089192817</v>
      </c>
      <c r="AA60" s="105">
        <v>1320</v>
      </c>
      <c r="AB60" s="105">
        <v>12718</v>
      </c>
      <c r="AC60" s="106">
        <v>0.10050326749999999</v>
      </c>
      <c r="AD60" s="94">
        <v>9.0619158599999999E-2</v>
      </c>
      <c r="AE60" s="94">
        <v>0.1114654664</v>
      </c>
      <c r="AF60" s="94">
        <v>0.2896605163</v>
      </c>
      <c r="AG60" s="95">
        <v>0.1037899041</v>
      </c>
      <c r="AH60" s="94">
        <v>9.8339174700000004E-2</v>
      </c>
      <c r="AI60" s="94">
        <v>0.10954275569999999</v>
      </c>
      <c r="AJ60" s="94">
        <v>1.0575225455999999</v>
      </c>
      <c r="AK60" s="94">
        <v>0.95351927999999997</v>
      </c>
      <c r="AL60" s="94">
        <v>1.1728697655</v>
      </c>
      <c r="AM60" s="94">
        <v>2.2288402999999998E-3</v>
      </c>
      <c r="AN60" s="94">
        <v>0.83138721469999999</v>
      </c>
      <c r="AO60" s="94">
        <v>0.73858662559999999</v>
      </c>
      <c r="AP60" s="94">
        <v>0.93584784350000005</v>
      </c>
      <c r="AQ60" s="94">
        <v>0.91102849649999995</v>
      </c>
      <c r="AR60" s="94">
        <v>1.0066839324000001</v>
      </c>
      <c r="AS60" s="94">
        <v>0.89566783120000004</v>
      </c>
      <c r="AT60" s="94">
        <v>1.1314602406000001</v>
      </c>
      <c r="AU60" s="92" t="s">
        <v>28</v>
      </c>
      <c r="AV60" s="92" t="s">
        <v>28</v>
      </c>
      <c r="AW60" s="92" t="s">
        <v>28</v>
      </c>
      <c r="AX60" s="92" t="s">
        <v>28</v>
      </c>
      <c r="AY60" s="92" t="s">
        <v>232</v>
      </c>
      <c r="AZ60" s="92" t="s">
        <v>28</v>
      </c>
      <c r="BA60" s="92" t="s">
        <v>28</v>
      </c>
      <c r="BB60" s="92" t="s">
        <v>28</v>
      </c>
      <c r="BC60" s="98" t="s">
        <v>275</v>
      </c>
      <c r="BD60" s="99">
        <v>1451</v>
      </c>
      <c r="BE60" s="99">
        <v>1527</v>
      </c>
      <c r="BF60" s="99">
        <v>1320</v>
      </c>
    </row>
    <row r="61" spans="1:93" x14ac:dyDescent="0.3">
      <c r="A61" s="9"/>
      <c r="B61" t="s">
        <v>87</v>
      </c>
      <c r="C61" s="92">
        <v>1766</v>
      </c>
      <c r="D61" s="105">
        <v>14168</v>
      </c>
      <c r="E61" s="106">
        <v>0.1296457778</v>
      </c>
      <c r="F61" s="94">
        <v>0.11744298089999999</v>
      </c>
      <c r="G61" s="94">
        <v>0.14311649430000001</v>
      </c>
      <c r="H61" s="94">
        <v>0.71977756739999998</v>
      </c>
      <c r="I61" s="95">
        <v>0.124647092</v>
      </c>
      <c r="J61" s="94">
        <v>0.1189671142</v>
      </c>
      <c r="K61" s="94">
        <v>0.13059825529999999</v>
      </c>
      <c r="L61" s="94">
        <v>0.98206844979999997</v>
      </c>
      <c r="M61" s="94">
        <v>0.88963210469999998</v>
      </c>
      <c r="N61" s="94">
        <v>1.0841093019000001</v>
      </c>
      <c r="O61" s="105">
        <v>1784</v>
      </c>
      <c r="P61" s="105">
        <v>14094</v>
      </c>
      <c r="Q61" s="106">
        <v>0.12787584029999999</v>
      </c>
      <c r="R61" s="94">
        <v>0.1158872588</v>
      </c>
      <c r="S61" s="94">
        <v>0.14110464519999999</v>
      </c>
      <c r="T61" s="94">
        <v>0.41984401859999998</v>
      </c>
      <c r="U61" s="95">
        <v>0.126578686</v>
      </c>
      <c r="V61" s="94">
        <v>0.12083918909999999</v>
      </c>
      <c r="W61" s="94">
        <v>0.13259079160000001</v>
      </c>
      <c r="X61" s="94">
        <v>1.0413492725</v>
      </c>
      <c r="Y61" s="94">
        <v>0.94372097430000002</v>
      </c>
      <c r="Z61" s="94">
        <v>1.1490772558</v>
      </c>
      <c r="AA61" s="105">
        <v>1506</v>
      </c>
      <c r="AB61" s="105">
        <v>14042</v>
      </c>
      <c r="AC61" s="106">
        <v>0.1070018533</v>
      </c>
      <c r="AD61" s="94">
        <v>9.6759081600000005E-2</v>
      </c>
      <c r="AE61" s="94">
        <v>0.1183289096</v>
      </c>
      <c r="AF61" s="94">
        <v>2.0896222799999999E-2</v>
      </c>
      <c r="AG61" s="95">
        <v>0.1072496795</v>
      </c>
      <c r="AH61" s="94">
        <v>0.1019675297</v>
      </c>
      <c r="AI61" s="94">
        <v>0.1128054567</v>
      </c>
      <c r="AJ61" s="94">
        <v>1.1259024222</v>
      </c>
      <c r="AK61" s="94">
        <v>1.0181252089999999</v>
      </c>
      <c r="AL61" s="94">
        <v>1.24508877</v>
      </c>
      <c r="AM61" s="94">
        <v>2.0885004000000002E-3</v>
      </c>
      <c r="AN61" s="94">
        <v>0.83676363799999998</v>
      </c>
      <c r="AO61" s="94">
        <v>0.74697922849999998</v>
      </c>
      <c r="AP61" s="94">
        <v>0.93733983369999996</v>
      </c>
      <c r="AQ61" s="94">
        <v>0.80932119999999996</v>
      </c>
      <c r="AR61" s="94">
        <v>0.9863478967</v>
      </c>
      <c r="AS61" s="94">
        <v>0.88214513689999996</v>
      </c>
      <c r="AT61" s="94">
        <v>1.1028595325999999</v>
      </c>
      <c r="AU61" s="92" t="s">
        <v>28</v>
      </c>
      <c r="AV61" s="92" t="s">
        <v>28</v>
      </c>
      <c r="AW61" s="92" t="s">
        <v>28</v>
      </c>
      <c r="AX61" s="92" t="s">
        <v>28</v>
      </c>
      <c r="AY61" s="92" t="s">
        <v>232</v>
      </c>
      <c r="AZ61" s="92" t="s">
        <v>28</v>
      </c>
      <c r="BA61" s="92" t="s">
        <v>28</v>
      </c>
      <c r="BB61" s="92" t="s">
        <v>28</v>
      </c>
      <c r="BC61" s="98" t="s">
        <v>275</v>
      </c>
      <c r="BD61" s="99">
        <v>1766</v>
      </c>
      <c r="BE61" s="99">
        <v>1784</v>
      </c>
      <c r="BF61" s="99">
        <v>1506</v>
      </c>
    </row>
    <row r="62" spans="1:93" x14ac:dyDescent="0.3">
      <c r="A62" s="9"/>
      <c r="B62" t="s">
        <v>90</v>
      </c>
      <c r="C62" s="92">
        <v>2045</v>
      </c>
      <c r="D62" s="105">
        <v>11962</v>
      </c>
      <c r="E62" s="106">
        <v>0.17607036230000001</v>
      </c>
      <c r="F62" s="94">
        <v>0.159813337</v>
      </c>
      <c r="G62" s="94">
        <v>0.193981135</v>
      </c>
      <c r="H62" s="94">
        <v>5.6664209000000002E-9</v>
      </c>
      <c r="I62" s="95">
        <v>0.17095803379999999</v>
      </c>
      <c r="J62" s="94">
        <v>0.1637067733</v>
      </c>
      <c r="K62" s="94">
        <v>0.1785304831</v>
      </c>
      <c r="L62" s="94">
        <v>1.3337352798</v>
      </c>
      <c r="M62" s="94">
        <v>1.2105881019</v>
      </c>
      <c r="N62" s="94">
        <v>1.469409615</v>
      </c>
      <c r="O62" s="105">
        <v>1910</v>
      </c>
      <c r="P62" s="105">
        <v>11742</v>
      </c>
      <c r="Q62" s="106">
        <v>0.16378905439999999</v>
      </c>
      <c r="R62" s="94">
        <v>0.14858276549999999</v>
      </c>
      <c r="S62" s="94">
        <v>0.18055158860000001</v>
      </c>
      <c r="T62" s="94">
        <v>6.8768891000000004E-9</v>
      </c>
      <c r="U62" s="95">
        <v>0.16266394140000001</v>
      </c>
      <c r="V62" s="94">
        <v>0.1555301446</v>
      </c>
      <c r="W62" s="94">
        <v>0.17012494850000001</v>
      </c>
      <c r="X62" s="94">
        <v>1.3338063881</v>
      </c>
      <c r="Y62" s="94">
        <v>1.209974882</v>
      </c>
      <c r="Z62" s="94">
        <v>1.4703110846</v>
      </c>
      <c r="AA62" s="105">
        <v>1517</v>
      </c>
      <c r="AB62" s="105">
        <v>11826</v>
      </c>
      <c r="AC62" s="106">
        <v>0.1288941461</v>
      </c>
      <c r="AD62" s="94">
        <v>0.116590204</v>
      </c>
      <c r="AE62" s="94">
        <v>0.1424965419</v>
      </c>
      <c r="AF62" s="94">
        <v>2.6298055999999999E-9</v>
      </c>
      <c r="AG62" s="95">
        <v>0.12827667849999999</v>
      </c>
      <c r="AH62" s="94">
        <v>0.1219813034</v>
      </c>
      <c r="AI62" s="94">
        <v>0.1348969538</v>
      </c>
      <c r="AJ62" s="94">
        <v>1.3562590435999999</v>
      </c>
      <c r="AK62" s="94">
        <v>1.2267936393000001</v>
      </c>
      <c r="AL62" s="94">
        <v>1.4993871295000001</v>
      </c>
      <c r="AM62" s="94">
        <v>2.9314300000000002E-5</v>
      </c>
      <c r="AN62" s="94">
        <v>0.78695213500000005</v>
      </c>
      <c r="AO62" s="94">
        <v>0.70330643390000003</v>
      </c>
      <c r="AP62" s="94">
        <v>0.88054599379999998</v>
      </c>
      <c r="AQ62" s="94">
        <v>0.19358351409999999</v>
      </c>
      <c r="AR62" s="94">
        <v>0.93024772739999995</v>
      </c>
      <c r="AS62" s="94">
        <v>0.834176056</v>
      </c>
      <c r="AT62" s="94">
        <v>1.0373839288</v>
      </c>
      <c r="AU62" s="92">
        <v>1</v>
      </c>
      <c r="AV62" s="92">
        <v>2</v>
      </c>
      <c r="AW62" s="92">
        <v>3</v>
      </c>
      <c r="AX62" s="92" t="s">
        <v>28</v>
      </c>
      <c r="AY62" s="92" t="s">
        <v>232</v>
      </c>
      <c r="AZ62" s="92" t="s">
        <v>28</v>
      </c>
      <c r="BA62" s="92" t="s">
        <v>28</v>
      </c>
      <c r="BB62" s="92" t="s">
        <v>28</v>
      </c>
      <c r="BC62" s="98" t="s">
        <v>238</v>
      </c>
      <c r="BD62" s="99">
        <v>2045</v>
      </c>
      <c r="BE62" s="99">
        <v>1910</v>
      </c>
      <c r="BF62" s="99">
        <v>1517</v>
      </c>
    </row>
    <row r="63" spans="1:93" x14ac:dyDescent="0.3">
      <c r="A63" s="9"/>
      <c r="B63" t="s">
        <v>92</v>
      </c>
      <c r="C63" s="92">
        <v>1239</v>
      </c>
      <c r="D63" s="105">
        <v>8754</v>
      </c>
      <c r="E63" s="106">
        <v>0.1364340453</v>
      </c>
      <c r="F63" s="94">
        <v>0.12302650330000001</v>
      </c>
      <c r="G63" s="94">
        <v>0.15130275369999999</v>
      </c>
      <c r="H63" s="94">
        <v>0.53252684920000004</v>
      </c>
      <c r="I63" s="95">
        <v>0.14153529810000001</v>
      </c>
      <c r="J63" s="94">
        <v>0.1338697683</v>
      </c>
      <c r="K63" s="94">
        <v>0.1496397646</v>
      </c>
      <c r="L63" s="94">
        <v>1.0334896641</v>
      </c>
      <c r="M63" s="94">
        <v>0.93192735930000004</v>
      </c>
      <c r="N63" s="94">
        <v>1.1461203228000001</v>
      </c>
      <c r="O63" s="105">
        <v>1246</v>
      </c>
      <c r="P63" s="105">
        <v>9043</v>
      </c>
      <c r="Q63" s="106">
        <v>0.1330359149</v>
      </c>
      <c r="R63" s="94">
        <v>0.1200037478</v>
      </c>
      <c r="S63" s="94">
        <v>0.14748334930000001</v>
      </c>
      <c r="T63" s="94">
        <v>0.12792435120000001</v>
      </c>
      <c r="U63" s="95">
        <v>0.1377861329</v>
      </c>
      <c r="V63" s="94">
        <v>0.13034407140000001</v>
      </c>
      <c r="W63" s="94">
        <v>0.14565310270000001</v>
      </c>
      <c r="X63" s="94">
        <v>1.0833700320999999</v>
      </c>
      <c r="Y63" s="94">
        <v>0.9772433573</v>
      </c>
      <c r="Z63" s="94">
        <v>1.2010218516</v>
      </c>
      <c r="AA63" s="105">
        <v>1089</v>
      </c>
      <c r="AB63" s="105">
        <v>9342</v>
      </c>
      <c r="AC63" s="106">
        <v>0.11339415899999999</v>
      </c>
      <c r="AD63" s="94">
        <v>0.10207921239999999</v>
      </c>
      <c r="AE63" s="94">
        <v>0.12596330820000001</v>
      </c>
      <c r="AF63" s="94">
        <v>9.9178950000000004E-4</v>
      </c>
      <c r="AG63" s="95">
        <v>0.1165703276</v>
      </c>
      <c r="AH63" s="94">
        <v>0.1098484746</v>
      </c>
      <c r="AI63" s="94">
        <v>0.1237035044</v>
      </c>
      <c r="AJ63" s="94">
        <v>1.1931639898999999</v>
      </c>
      <c r="AK63" s="94">
        <v>1.0741050637</v>
      </c>
      <c r="AL63" s="94">
        <v>1.3254199752</v>
      </c>
      <c r="AM63" s="94">
        <v>9.9280149000000005E-3</v>
      </c>
      <c r="AN63" s="94">
        <v>0.85235749350000001</v>
      </c>
      <c r="AO63" s="94">
        <v>0.75488815490000005</v>
      </c>
      <c r="AP63" s="94">
        <v>0.96241183809999997</v>
      </c>
      <c r="AQ63" s="94">
        <v>0.67961452739999995</v>
      </c>
      <c r="AR63" s="94">
        <v>0.97509323699999995</v>
      </c>
      <c r="AS63" s="94">
        <v>0.86509009599999998</v>
      </c>
      <c r="AT63" s="94">
        <v>1.0990841593</v>
      </c>
      <c r="AU63" s="92" t="s">
        <v>28</v>
      </c>
      <c r="AV63" s="92" t="s">
        <v>28</v>
      </c>
      <c r="AW63" s="92">
        <v>3</v>
      </c>
      <c r="AX63" s="92" t="s">
        <v>28</v>
      </c>
      <c r="AY63" s="92" t="s">
        <v>28</v>
      </c>
      <c r="AZ63" s="92" t="s">
        <v>28</v>
      </c>
      <c r="BA63" s="92" t="s">
        <v>28</v>
      </c>
      <c r="BB63" s="92" t="s">
        <v>28</v>
      </c>
      <c r="BC63" s="98">
        <v>-3</v>
      </c>
      <c r="BD63" s="99">
        <v>1239</v>
      </c>
      <c r="BE63" s="99">
        <v>1246</v>
      </c>
      <c r="BF63" s="99">
        <v>1089</v>
      </c>
    </row>
    <row r="64" spans="1:93" x14ac:dyDescent="0.3">
      <c r="A64" s="9"/>
      <c r="B64" t="s">
        <v>95</v>
      </c>
      <c r="C64" s="92">
        <v>709</v>
      </c>
      <c r="D64" s="105">
        <v>5269</v>
      </c>
      <c r="E64" s="106">
        <v>0.13249461940000001</v>
      </c>
      <c r="F64" s="94">
        <v>0.1181796349</v>
      </c>
      <c r="G64" s="94">
        <v>0.1485435641</v>
      </c>
      <c r="H64" s="94">
        <v>0.95022159660000005</v>
      </c>
      <c r="I64" s="95">
        <v>0.13456063770000001</v>
      </c>
      <c r="J64" s="94">
        <v>0.12501165119999999</v>
      </c>
      <c r="K64" s="94">
        <v>0.14483902130000001</v>
      </c>
      <c r="L64" s="94">
        <v>1.0036484617000001</v>
      </c>
      <c r="M64" s="94">
        <v>0.8952122683</v>
      </c>
      <c r="N64" s="94">
        <v>1.1252194259999999</v>
      </c>
      <c r="O64" s="105">
        <v>542</v>
      </c>
      <c r="P64" s="105">
        <v>5426</v>
      </c>
      <c r="Q64" s="106">
        <v>9.7197339600000002E-2</v>
      </c>
      <c r="R64" s="94">
        <v>8.6091381100000003E-2</v>
      </c>
      <c r="S64" s="94">
        <v>0.1097359887</v>
      </c>
      <c r="T64" s="94">
        <v>1.5894220000000001E-4</v>
      </c>
      <c r="U64" s="95">
        <v>9.9889421300000003E-2</v>
      </c>
      <c r="V64" s="94">
        <v>9.1824222600000005E-2</v>
      </c>
      <c r="W64" s="94">
        <v>0.1086630108</v>
      </c>
      <c r="X64" s="94">
        <v>0.79152073329999995</v>
      </c>
      <c r="Y64" s="94">
        <v>0.70108002339999997</v>
      </c>
      <c r="Z64" s="94">
        <v>0.89362847359999997</v>
      </c>
      <c r="AA64" s="105">
        <v>515</v>
      </c>
      <c r="AB64" s="105">
        <v>5386</v>
      </c>
      <c r="AC64" s="106">
        <v>9.4004218700000003E-2</v>
      </c>
      <c r="AD64" s="94">
        <v>8.3146280500000003E-2</v>
      </c>
      <c r="AE64" s="94">
        <v>0.10628007759999999</v>
      </c>
      <c r="AF64" s="94">
        <v>0.86154820320000003</v>
      </c>
      <c r="AG64" s="95">
        <v>9.56182696E-2</v>
      </c>
      <c r="AH64" s="94">
        <v>8.7706636899999996E-2</v>
      </c>
      <c r="AI64" s="94">
        <v>0.1042435761</v>
      </c>
      <c r="AJ64" s="94">
        <v>0.9891377978</v>
      </c>
      <c r="AK64" s="94">
        <v>0.87488763690000004</v>
      </c>
      <c r="AL64" s="94">
        <v>1.1183077023000001</v>
      </c>
      <c r="AM64" s="94">
        <v>0.6649311725</v>
      </c>
      <c r="AN64" s="94">
        <v>0.96714806320000002</v>
      </c>
      <c r="AO64" s="94">
        <v>0.83146635030000005</v>
      </c>
      <c r="AP64" s="94">
        <v>1.124970813</v>
      </c>
      <c r="AQ64" s="94">
        <v>2.5397000000000001E-5</v>
      </c>
      <c r="AR64" s="94">
        <v>0.73359461699999995</v>
      </c>
      <c r="AS64" s="94">
        <v>0.63509364589999995</v>
      </c>
      <c r="AT64" s="94">
        <v>0.84737277030000002</v>
      </c>
      <c r="AU64" s="92" t="s">
        <v>28</v>
      </c>
      <c r="AV64" s="92">
        <v>2</v>
      </c>
      <c r="AW64" s="92" t="s">
        <v>28</v>
      </c>
      <c r="AX64" s="92" t="s">
        <v>231</v>
      </c>
      <c r="AY64" s="92" t="s">
        <v>28</v>
      </c>
      <c r="AZ64" s="92" t="s">
        <v>28</v>
      </c>
      <c r="BA64" s="92" t="s">
        <v>28</v>
      </c>
      <c r="BB64" s="92" t="s">
        <v>28</v>
      </c>
      <c r="BC64" s="98" t="s">
        <v>442</v>
      </c>
      <c r="BD64" s="99">
        <v>709</v>
      </c>
      <c r="BE64" s="99">
        <v>542</v>
      </c>
      <c r="BF64" s="99">
        <v>515</v>
      </c>
    </row>
    <row r="65" spans="1:93" x14ac:dyDescent="0.3">
      <c r="A65" s="9"/>
      <c r="B65" t="s">
        <v>94</v>
      </c>
      <c r="C65" s="92">
        <v>990</v>
      </c>
      <c r="D65" s="105">
        <v>6825</v>
      </c>
      <c r="E65" s="106">
        <v>0.15187434650000001</v>
      </c>
      <c r="F65" s="94">
        <v>0.13643185399999999</v>
      </c>
      <c r="G65" s="94">
        <v>0.16906474869999999</v>
      </c>
      <c r="H65" s="94">
        <v>1.0413668799999999E-2</v>
      </c>
      <c r="I65" s="95">
        <v>0.1450549451</v>
      </c>
      <c r="J65" s="94">
        <v>0.13629489140000001</v>
      </c>
      <c r="K65" s="94">
        <v>0.15437803180000001</v>
      </c>
      <c r="L65" s="94">
        <v>1.1504501457</v>
      </c>
      <c r="M65" s="94">
        <v>1.0334730649999999</v>
      </c>
      <c r="N65" s="94">
        <v>1.2806676657</v>
      </c>
      <c r="O65" s="105">
        <v>1062</v>
      </c>
      <c r="P65" s="105">
        <v>7402</v>
      </c>
      <c r="Q65" s="106">
        <v>0.15107703759999999</v>
      </c>
      <c r="R65" s="94">
        <v>0.13591442679999999</v>
      </c>
      <c r="S65" s="94">
        <v>0.16793118909999999</v>
      </c>
      <c r="T65" s="94">
        <v>1.22741E-4</v>
      </c>
      <c r="U65" s="95">
        <v>0.14347473660000001</v>
      </c>
      <c r="V65" s="94">
        <v>0.13510008370000001</v>
      </c>
      <c r="W65" s="94">
        <v>0.1523685216</v>
      </c>
      <c r="X65" s="94">
        <v>1.2302868383000001</v>
      </c>
      <c r="Y65" s="94">
        <v>1.1068110217</v>
      </c>
      <c r="Z65" s="94">
        <v>1.3675376146</v>
      </c>
      <c r="AA65" s="105">
        <v>852</v>
      </c>
      <c r="AB65" s="105">
        <v>7314</v>
      </c>
      <c r="AC65" s="106">
        <v>0.11720945300000001</v>
      </c>
      <c r="AD65" s="94">
        <v>0.1050261316</v>
      </c>
      <c r="AE65" s="94">
        <v>0.1308060734</v>
      </c>
      <c r="AF65" s="94">
        <v>1.8052070000000001E-4</v>
      </c>
      <c r="AG65" s="95">
        <v>0.1164889253</v>
      </c>
      <c r="AH65" s="94">
        <v>0.1089238427</v>
      </c>
      <c r="AI65" s="94">
        <v>0.1245794253</v>
      </c>
      <c r="AJ65" s="94">
        <v>1.233309545</v>
      </c>
      <c r="AK65" s="94">
        <v>1.1051133438</v>
      </c>
      <c r="AL65" s="94">
        <v>1.3763768596999999</v>
      </c>
      <c r="AM65" s="94">
        <v>9.7378600000000003E-5</v>
      </c>
      <c r="AN65" s="94">
        <v>0.77582572999999999</v>
      </c>
      <c r="AO65" s="94">
        <v>0.68284548909999998</v>
      </c>
      <c r="AP65" s="94">
        <v>0.88146670490000001</v>
      </c>
      <c r="AQ65" s="94">
        <v>0.93434061040000005</v>
      </c>
      <c r="AR65" s="94">
        <v>0.99475020729999997</v>
      </c>
      <c r="AS65" s="94">
        <v>0.87766803660000003</v>
      </c>
      <c r="AT65" s="94">
        <v>1.1274513069000001</v>
      </c>
      <c r="AU65" s="92" t="s">
        <v>28</v>
      </c>
      <c r="AV65" s="92">
        <v>2</v>
      </c>
      <c r="AW65" s="92">
        <v>3</v>
      </c>
      <c r="AX65" s="92" t="s">
        <v>28</v>
      </c>
      <c r="AY65" s="92" t="s">
        <v>232</v>
      </c>
      <c r="AZ65" s="92" t="s">
        <v>28</v>
      </c>
      <c r="BA65" s="92" t="s">
        <v>28</v>
      </c>
      <c r="BB65" s="92" t="s">
        <v>28</v>
      </c>
      <c r="BC65" s="98" t="s">
        <v>438</v>
      </c>
      <c r="BD65" s="99">
        <v>990</v>
      </c>
      <c r="BE65" s="99">
        <v>1062</v>
      </c>
      <c r="BF65" s="99">
        <v>852</v>
      </c>
    </row>
    <row r="66" spans="1:93" x14ac:dyDescent="0.3">
      <c r="A66" s="9"/>
      <c r="B66" t="s">
        <v>93</v>
      </c>
      <c r="C66" s="92">
        <v>903</v>
      </c>
      <c r="D66" s="105">
        <v>7214</v>
      </c>
      <c r="E66" s="106">
        <v>0.13147011719999999</v>
      </c>
      <c r="F66" s="94">
        <v>0.1178208415</v>
      </c>
      <c r="G66" s="94">
        <v>0.1467006304</v>
      </c>
      <c r="H66" s="94">
        <v>0.94126570300000001</v>
      </c>
      <c r="I66" s="95">
        <v>0.12517327419999999</v>
      </c>
      <c r="J66" s="94">
        <v>0.11726958780000001</v>
      </c>
      <c r="K66" s="94">
        <v>0.13360964989999999</v>
      </c>
      <c r="L66" s="94">
        <v>0.99588784419999998</v>
      </c>
      <c r="M66" s="94">
        <v>0.89249440359999999</v>
      </c>
      <c r="N66" s="94">
        <v>1.1112591790999999</v>
      </c>
      <c r="O66" s="105">
        <v>826</v>
      </c>
      <c r="P66" s="105">
        <v>7128</v>
      </c>
      <c r="Q66" s="106">
        <v>0.1189196463</v>
      </c>
      <c r="R66" s="94">
        <v>0.1063942209</v>
      </c>
      <c r="S66" s="94">
        <v>0.13291964689999999</v>
      </c>
      <c r="T66" s="94">
        <v>0.57194276850000003</v>
      </c>
      <c r="U66" s="95">
        <v>0.11588103249999999</v>
      </c>
      <c r="V66" s="94">
        <v>0.1082418651</v>
      </c>
      <c r="W66" s="94">
        <v>0.1240593341</v>
      </c>
      <c r="X66" s="94">
        <v>0.96841504119999999</v>
      </c>
      <c r="Y66" s="94">
        <v>0.86641498699999997</v>
      </c>
      <c r="Z66" s="94">
        <v>1.0824232107</v>
      </c>
      <c r="AA66" s="105">
        <v>737</v>
      </c>
      <c r="AB66" s="105">
        <v>7349</v>
      </c>
      <c r="AC66" s="106">
        <v>0.1025470471</v>
      </c>
      <c r="AD66" s="94">
        <v>9.1526274500000004E-2</v>
      </c>
      <c r="AE66" s="94">
        <v>0.11489484229999999</v>
      </c>
      <c r="AF66" s="94">
        <v>0.1897962336</v>
      </c>
      <c r="AG66" s="95">
        <v>0.10028575319999999</v>
      </c>
      <c r="AH66" s="94">
        <v>9.3300684199999998E-2</v>
      </c>
      <c r="AI66" s="94">
        <v>0.1077937678</v>
      </c>
      <c r="AJ66" s="94">
        <v>1.0790277474000001</v>
      </c>
      <c r="AK66" s="94">
        <v>0.96306419880000005</v>
      </c>
      <c r="AL66" s="94">
        <v>1.2089545858999999</v>
      </c>
      <c r="AM66" s="94">
        <v>3.2215985500000002E-2</v>
      </c>
      <c r="AN66" s="94">
        <v>0.86232216750000001</v>
      </c>
      <c r="AO66" s="94">
        <v>0.7530060837</v>
      </c>
      <c r="AP66" s="94">
        <v>0.98750798520000005</v>
      </c>
      <c r="AQ66" s="94">
        <v>0.13598217300000001</v>
      </c>
      <c r="AR66" s="94">
        <v>0.90453746300000004</v>
      </c>
      <c r="AS66" s="94">
        <v>0.79276586920000003</v>
      </c>
      <c r="AT66" s="94">
        <v>1.0320676681000001</v>
      </c>
      <c r="AU66" s="92" t="s">
        <v>28</v>
      </c>
      <c r="AV66" s="92" t="s">
        <v>28</v>
      </c>
      <c r="AW66" s="92" t="s">
        <v>28</v>
      </c>
      <c r="AX66" s="92" t="s">
        <v>28</v>
      </c>
      <c r="AY66" s="92" t="s">
        <v>28</v>
      </c>
      <c r="AZ66" s="92" t="s">
        <v>28</v>
      </c>
      <c r="BA66" s="92" t="s">
        <v>28</v>
      </c>
      <c r="BB66" s="92" t="s">
        <v>28</v>
      </c>
      <c r="BC66" s="98" t="s">
        <v>28</v>
      </c>
      <c r="BD66" s="99">
        <v>903</v>
      </c>
      <c r="BE66" s="99">
        <v>826</v>
      </c>
      <c r="BF66" s="99">
        <v>737</v>
      </c>
      <c r="BQ66" s="46"/>
      <c r="CC66" s="4"/>
      <c r="CO66" s="4"/>
    </row>
    <row r="67" spans="1:93" x14ac:dyDescent="0.3">
      <c r="A67" s="9"/>
      <c r="B67" t="s">
        <v>133</v>
      </c>
      <c r="C67" s="92">
        <v>1772</v>
      </c>
      <c r="D67" s="105">
        <v>9276</v>
      </c>
      <c r="E67" s="106">
        <v>0.20573090190000001</v>
      </c>
      <c r="F67" s="94">
        <v>0.1862914792</v>
      </c>
      <c r="G67" s="94">
        <v>0.2271988187</v>
      </c>
      <c r="H67" s="94">
        <v>1.9371800000000001E-18</v>
      </c>
      <c r="I67" s="95">
        <v>0.19103061660000001</v>
      </c>
      <c r="J67" s="94">
        <v>0.18234005219999999</v>
      </c>
      <c r="K67" s="94">
        <v>0.20013538480000001</v>
      </c>
      <c r="L67" s="94">
        <v>1.5584142521</v>
      </c>
      <c r="M67" s="94">
        <v>1.4111603723999999</v>
      </c>
      <c r="N67" s="94">
        <v>1.7210340006</v>
      </c>
      <c r="O67" s="105">
        <v>1324</v>
      </c>
      <c r="P67" s="105">
        <v>8549</v>
      </c>
      <c r="Q67" s="106">
        <v>0.15930299889999999</v>
      </c>
      <c r="R67" s="94">
        <v>0.1437528038</v>
      </c>
      <c r="S67" s="94">
        <v>0.1765353077</v>
      </c>
      <c r="T67" s="94">
        <v>6.8214519999999996E-7</v>
      </c>
      <c r="U67" s="95">
        <v>0.15487191480000001</v>
      </c>
      <c r="V67" s="94">
        <v>0.1467504812</v>
      </c>
      <c r="W67" s="94">
        <v>0.16344280310000001</v>
      </c>
      <c r="X67" s="94">
        <v>1.2972744623000001</v>
      </c>
      <c r="Y67" s="94">
        <v>1.1706423768000001</v>
      </c>
      <c r="Z67" s="94">
        <v>1.4376047407999999</v>
      </c>
      <c r="AA67" s="105">
        <v>1151</v>
      </c>
      <c r="AB67" s="105">
        <v>8693</v>
      </c>
      <c r="AC67" s="106">
        <v>0.13541382839999999</v>
      </c>
      <c r="AD67" s="94">
        <v>0.1219312417</v>
      </c>
      <c r="AE67" s="94">
        <v>0.15038725650000001</v>
      </c>
      <c r="AF67" s="94">
        <v>3.6671089999999997E-11</v>
      </c>
      <c r="AG67" s="95">
        <v>0.13240538360000001</v>
      </c>
      <c r="AH67" s="94">
        <v>0.1249729398</v>
      </c>
      <c r="AI67" s="94">
        <v>0.1402798529</v>
      </c>
      <c r="AJ67" s="94">
        <v>1.4248609033999999</v>
      </c>
      <c r="AK67" s="94">
        <v>1.2829934819</v>
      </c>
      <c r="AL67" s="94">
        <v>1.5824153613</v>
      </c>
      <c r="AM67" s="94">
        <v>8.4117802999999994E-3</v>
      </c>
      <c r="AN67" s="94">
        <v>0.85003941790000004</v>
      </c>
      <c r="AO67" s="94">
        <v>0.75327931540000004</v>
      </c>
      <c r="AP67" s="94">
        <v>0.95922853210000003</v>
      </c>
      <c r="AQ67" s="94">
        <v>1.47442E-5</v>
      </c>
      <c r="AR67" s="94">
        <v>0.77432703290000005</v>
      </c>
      <c r="AS67" s="94">
        <v>0.68972356450000005</v>
      </c>
      <c r="AT67" s="94">
        <v>0.86930820509999995</v>
      </c>
      <c r="AU67" s="92">
        <v>1</v>
      </c>
      <c r="AV67" s="92">
        <v>2</v>
      </c>
      <c r="AW67" s="92">
        <v>3</v>
      </c>
      <c r="AX67" s="92" t="s">
        <v>231</v>
      </c>
      <c r="AY67" s="92" t="s">
        <v>28</v>
      </c>
      <c r="AZ67" s="92" t="s">
        <v>28</v>
      </c>
      <c r="BA67" s="92" t="s">
        <v>28</v>
      </c>
      <c r="BB67" s="92" t="s">
        <v>28</v>
      </c>
      <c r="BC67" s="98" t="s">
        <v>233</v>
      </c>
      <c r="BD67" s="99">
        <v>1772</v>
      </c>
      <c r="BE67" s="99">
        <v>1324</v>
      </c>
      <c r="BF67" s="99">
        <v>1151</v>
      </c>
      <c r="BQ67" s="46"/>
    </row>
    <row r="68" spans="1:93" x14ac:dyDescent="0.3">
      <c r="A68" s="9"/>
      <c r="B68" t="s">
        <v>96</v>
      </c>
      <c r="C68" s="92">
        <v>1718</v>
      </c>
      <c r="D68" s="105">
        <v>11148</v>
      </c>
      <c r="E68" s="106">
        <v>0.16540870020000001</v>
      </c>
      <c r="F68" s="94">
        <v>0.1497119828</v>
      </c>
      <c r="G68" s="94">
        <v>0.18275115719999999</v>
      </c>
      <c r="H68" s="94">
        <v>9.2876674000000004E-6</v>
      </c>
      <c r="I68" s="95">
        <v>0.15410836019999999</v>
      </c>
      <c r="J68" s="94">
        <v>0.14699073600000001</v>
      </c>
      <c r="K68" s="94">
        <v>0.16157063590000001</v>
      </c>
      <c r="L68" s="94">
        <v>1.2529730509999999</v>
      </c>
      <c r="M68" s="94">
        <v>1.134070213</v>
      </c>
      <c r="N68" s="94">
        <v>1.3843423877000001</v>
      </c>
      <c r="O68" s="105">
        <v>1933</v>
      </c>
      <c r="P68" s="105">
        <v>12283</v>
      </c>
      <c r="Q68" s="106">
        <v>0.16888665629999999</v>
      </c>
      <c r="R68" s="94">
        <v>0.15313672959999999</v>
      </c>
      <c r="S68" s="94">
        <v>0.1862564438</v>
      </c>
      <c r="T68" s="94">
        <v>1.7672089999999999E-10</v>
      </c>
      <c r="U68" s="95">
        <v>0.15737197750000001</v>
      </c>
      <c r="V68" s="94">
        <v>0.15051053740000001</v>
      </c>
      <c r="W68" s="94">
        <v>0.1645462154</v>
      </c>
      <c r="X68" s="94">
        <v>1.3753184046</v>
      </c>
      <c r="Y68" s="94">
        <v>1.247059817</v>
      </c>
      <c r="Z68" s="94">
        <v>1.516768232</v>
      </c>
      <c r="AA68" s="105">
        <v>1646</v>
      </c>
      <c r="AB68" s="105">
        <v>12585</v>
      </c>
      <c r="AC68" s="106">
        <v>0.13579536310000001</v>
      </c>
      <c r="AD68" s="94">
        <v>0.1229273098</v>
      </c>
      <c r="AE68" s="94">
        <v>0.15001044650000001</v>
      </c>
      <c r="AF68" s="94">
        <v>2.1242099999999999E-12</v>
      </c>
      <c r="AG68" s="95">
        <v>0.13079062380000001</v>
      </c>
      <c r="AH68" s="94">
        <v>0.1246223772</v>
      </c>
      <c r="AI68" s="94">
        <v>0.1372641708</v>
      </c>
      <c r="AJ68" s="94">
        <v>1.4288755141</v>
      </c>
      <c r="AK68" s="94">
        <v>1.2934743796999999</v>
      </c>
      <c r="AL68" s="94">
        <v>1.5784504640999999</v>
      </c>
      <c r="AM68" s="94">
        <v>1.371155E-4</v>
      </c>
      <c r="AN68" s="94">
        <v>0.80406212109999997</v>
      </c>
      <c r="AO68" s="94">
        <v>0.71880392019999995</v>
      </c>
      <c r="AP68" s="94">
        <v>0.89943290009999999</v>
      </c>
      <c r="AQ68" s="94">
        <v>0.71556067489999997</v>
      </c>
      <c r="AR68" s="94">
        <v>1.0210264395999999</v>
      </c>
      <c r="AS68" s="94">
        <v>0.91291501539999997</v>
      </c>
      <c r="AT68" s="94">
        <v>1.1419408956999999</v>
      </c>
      <c r="AU68" s="92">
        <v>1</v>
      </c>
      <c r="AV68" s="92">
        <v>2</v>
      </c>
      <c r="AW68" s="92">
        <v>3</v>
      </c>
      <c r="AX68" s="92" t="s">
        <v>28</v>
      </c>
      <c r="AY68" s="92" t="s">
        <v>232</v>
      </c>
      <c r="AZ68" s="92" t="s">
        <v>28</v>
      </c>
      <c r="BA68" s="92" t="s">
        <v>28</v>
      </c>
      <c r="BB68" s="92" t="s">
        <v>28</v>
      </c>
      <c r="BC68" s="98" t="s">
        <v>238</v>
      </c>
      <c r="BD68" s="99">
        <v>1718</v>
      </c>
      <c r="BE68" s="99">
        <v>1933</v>
      </c>
      <c r="BF68" s="99">
        <v>1646</v>
      </c>
    </row>
    <row r="69" spans="1:93" s="3" customFormat="1" x14ac:dyDescent="0.3">
      <c r="A69" s="9"/>
      <c r="B69" s="3" t="s">
        <v>185</v>
      </c>
      <c r="C69" s="102">
        <v>968</v>
      </c>
      <c r="D69" s="103">
        <v>7654</v>
      </c>
      <c r="E69" s="101">
        <v>0.12831537330000001</v>
      </c>
      <c r="F69" s="100">
        <v>0.1149466653</v>
      </c>
      <c r="G69" s="100">
        <v>0.14323890989999999</v>
      </c>
      <c r="H69" s="100">
        <v>0.61279728369999997</v>
      </c>
      <c r="I69" s="104">
        <v>0.12646981970000001</v>
      </c>
      <c r="J69" s="100">
        <v>0.118748531</v>
      </c>
      <c r="K69" s="100">
        <v>0.13469316349999999</v>
      </c>
      <c r="L69" s="100">
        <v>0.9719906183</v>
      </c>
      <c r="M69" s="100">
        <v>0.8707224817</v>
      </c>
      <c r="N69" s="100">
        <v>1.0850366011999999</v>
      </c>
      <c r="O69" s="103">
        <v>1019</v>
      </c>
      <c r="P69" s="103">
        <v>7640</v>
      </c>
      <c r="Q69" s="101">
        <v>0.1297373312</v>
      </c>
      <c r="R69" s="100">
        <v>0.11638899749999999</v>
      </c>
      <c r="S69" s="100">
        <v>0.1446165485</v>
      </c>
      <c r="T69" s="100">
        <v>0.32105093620000003</v>
      </c>
      <c r="U69" s="104">
        <v>0.13337696339999999</v>
      </c>
      <c r="V69" s="100">
        <v>0.12543409389999999</v>
      </c>
      <c r="W69" s="100">
        <v>0.14182279950000001</v>
      </c>
      <c r="X69" s="100">
        <v>1.0565082127000001</v>
      </c>
      <c r="Y69" s="100">
        <v>0.94780685419999999</v>
      </c>
      <c r="Z69" s="100">
        <v>1.1776762306999999</v>
      </c>
      <c r="AA69" s="103">
        <v>940</v>
      </c>
      <c r="AB69" s="103">
        <v>7327</v>
      </c>
      <c r="AC69" s="101">
        <v>0.122793577</v>
      </c>
      <c r="AD69" s="100">
        <v>0.11002552710000001</v>
      </c>
      <c r="AE69" s="100">
        <v>0.13704331119999999</v>
      </c>
      <c r="AF69" s="100">
        <v>4.7771233999999997E-6</v>
      </c>
      <c r="AG69" s="104">
        <v>0.1282926164</v>
      </c>
      <c r="AH69" s="100">
        <v>0.1203479034</v>
      </c>
      <c r="AI69" s="100">
        <v>0.13676179590000001</v>
      </c>
      <c r="AJ69" s="100">
        <v>1.2920672068000001</v>
      </c>
      <c r="AK69" s="100">
        <v>1.1577183344999999</v>
      </c>
      <c r="AL69" s="100">
        <v>1.4420067621999999</v>
      </c>
      <c r="AM69" s="100">
        <v>0.40694697749999997</v>
      </c>
      <c r="AN69" s="100">
        <v>0.94647836399999996</v>
      </c>
      <c r="AO69" s="100">
        <v>0.83109241869999995</v>
      </c>
      <c r="AP69" s="100">
        <v>1.0778840877</v>
      </c>
      <c r="AQ69" s="100">
        <v>0.86798566129999999</v>
      </c>
      <c r="AR69" s="100">
        <v>1.0110817422</v>
      </c>
      <c r="AS69" s="100">
        <v>0.8878686979</v>
      </c>
      <c r="AT69" s="100">
        <v>1.1513935469000001</v>
      </c>
      <c r="AU69" s="102" t="s">
        <v>28</v>
      </c>
      <c r="AV69" s="102" t="s">
        <v>28</v>
      </c>
      <c r="AW69" s="102">
        <v>3</v>
      </c>
      <c r="AX69" s="102" t="s">
        <v>28</v>
      </c>
      <c r="AY69" s="102" t="s">
        <v>28</v>
      </c>
      <c r="AZ69" s="102" t="s">
        <v>28</v>
      </c>
      <c r="BA69" s="102" t="s">
        <v>28</v>
      </c>
      <c r="BB69" s="102" t="s">
        <v>28</v>
      </c>
      <c r="BC69" s="96">
        <v>-3</v>
      </c>
      <c r="BD69" s="97">
        <v>968</v>
      </c>
      <c r="BE69" s="97">
        <v>1019</v>
      </c>
      <c r="BF69" s="97">
        <v>940</v>
      </c>
      <c r="BG69" s="37"/>
      <c r="BH69" s="37"/>
      <c r="BI69" s="37"/>
      <c r="BJ69" s="37"/>
      <c r="BK69" s="37"/>
      <c r="BL69" s="37"/>
      <c r="BM69" s="37"/>
      <c r="BN69" s="37"/>
      <c r="BO69" s="37"/>
      <c r="BP69" s="37"/>
      <c r="BQ69" s="37"/>
      <c r="BR69" s="37"/>
      <c r="BS69" s="37"/>
      <c r="BT69" s="37"/>
      <c r="BU69" s="37"/>
      <c r="BV69" s="37"/>
      <c r="BW69" s="37"/>
    </row>
    <row r="70" spans="1:93" x14ac:dyDescent="0.3">
      <c r="A70" s="9"/>
      <c r="B70" t="s">
        <v>184</v>
      </c>
      <c r="C70" s="92">
        <v>372</v>
      </c>
      <c r="D70" s="105">
        <v>1559</v>
      </c>
      <c r="E70" s="106">
        <v>0.31783340929999998</v>
      </c>
      <c r="F70" s="94">
        <v>0.27654869659999998</v>
      </c>
      <c r="G70" s="94">
        <v>0.36528133140000002</v>
      </c>
      <c r="H70" s="94">
        <v>3.5010690000000002E-35</v>
      </c>
      <c r="I70" s="95">
        <v>0.2386144965</v>
      </c>
      <c r="J70" s="94">
        <v>0.2155579678</v>
      </c>
      <c r="K70" s="94">
        <v>0.26413719940000002</v>
      </c>
      <c r="L70" s="94">
        <v>2.4075922004999999</v>
      </c>
      <c r="M70" s="94">
        <v>2.0948599656</v>
      </c>
      <c r="N70" s="94">
        <v>2.7670108260999999</v>
      </c>
      <c r="O70" s="105">
        <v>214</v>
      </c>
      <c r="P70" s="105">
        <v>1434</v>
      </c>
      <c r="Q70" s="106">
        <v>0.1857413842</v>
      </c>
      <c r="R70" s="94">
        <v>0.1576989644</v>
      </c>
      <c r="S70" s="94">
        <v>0.21877037630000001</v>
      </c>
      <c r="T70" s="94">
        <v>7.2134473000000003E-7</v>
      </c>
      <c r="U70" s="95">
        <v>0.14923291490000001</v>
      </c>
      <c r="V70" s="94">
        <v>0.1305201855</v>
      </c>
      <c r="W70" s="94">
        <v>0.17062849560000001</v>
      </c>
      <c r="X70" s="94">
        <v>1.5125738748999999</v>
      </c>
      <c r="Y70" s="94">
        <v>1.2842121036</v>
      </c>
      <c r="Z70" s="94">
        <v>1.781543501</v>
      </c>
      <c r="AA70" s="105">
        <v>180</v>
      </c>
      <c r="AB70" s="105">
        <v>1269</v>
      </c>
      <c r="AC70" s="106">
        <v>0.17077236800000001</v>
      </c>
      <c r="AD70" s="94">
        <v>0.1436207135</v>
      </c>
      <c r="AE70" s="94">
        <v>0.20305707270000001</v>
      </c>
      <c r="AF70" s="94">
        <v>3.2719300000000001E-11</v>
      </c>
      <c r="AG70" s="95">
        <v>0.14184397160000001</v>
      </c>
      <c r="AH70" s="94">
        <v>0.12256488610000001</v>
      </c>
      <c r="AI70" s="94">
        <v>0.16415559900000001</v>
      </c>
      <c r="AJ70" s="94">
        <v>1.7969130134</v>
      </c>
      <c r="AK70" s="94">
        <v>1.5112159664</v>
      </c>
      <c r="AL70" s="94">
        <v>2.1366214025999999</v>
      </c>
      <c r="AM70" s="94">
        <v>0.460578706</v>
      </c>
      <c r="AN70" s="94">
        <v>0.91940936439999998</v>
      </c>
      <c r="AO70" s="94">
        <v>0.73550028369999998</v>
      </c>
      <c r="AP70" s="94">
        <v>1.1493042194</v>
      </c>
      <c r="AQ70" s="94">
        <v>1.0208027E-7</v>
      </c>
      <c r="AR70" s="94">
        <v>0.58439855190000001</v>
      </c>
      <c r="AS70" s="94">
        <v>0.47952315150000002</v>
      </c>
      <c r="AT70" s="94">
        <v>0.7122110089</v>
      </c>
      <c r="AU70" s="92">
        <v>1</v>
      </c>
      <c r="AV70" s="92">
        <v>2</v>
      </c>
      <c r="AW70" s="92">
        <v>3</v>
      </c>
      <c r="AX70" s="92" t="s">
        <v>231</v>
      </c>
      <c r="AY70" s="92" t="s">
        <v>28</v>
      </c>
      <c r="AZ70" s="92" t="s">
        <v>28</v>
      </c>
      <c r="BA70" s="92" t="s">
        <v>28</v>
      </c>
      <c r="BB70" s="92" t="s">
        <v>28</v>
      </c>
      <c r="BC70" s="98" t="s">
        <v>233</v>
      </c>
      <c r="BD70" s="99">
        <v>372</v>
      </c>
      <c r="BE70" s="99">
        <v>214</v>
      </c>
      <c r="BF70" s="99">
        <v>180</v>
      </c>
    </row>
    <row r="71" spans="1:93" x14ac:dyDescent="0.3">
      <c r="A71" s="9"/>
      <c r="B71" t="s">
        <v>186</v>
      </c>
      <c r="C71" s="92">
        <v>2317</v>
      </c>
      <c r="D71" s="105">
        <v>14765</v>
      </c>
      <c r="E71" s="106">
        <v>0.19082065670000001</v>
      </c>
      <c r="F71" s="94">
        <v>0.17264259600000001</v>
      </c>
      <c r="G71" s="94">
        <v>0.21091274030000001</v>
      </c>
      <c r="H71" s="94">
        <v>5.4651719999999998E-13</v>
      </c>
      <c r="I71" s="95">
        <v>0.1569251609</v>
      </c>
      <c r="J71" s="94">
        <v>0.1506638411</v>
      </c>
      <c r="K71" s="94">
        <v>0.1634466899</v>
      </c>
      <c r="L71" s="94">
        <v>1.4454689508</v>
      </c>
      <c r="M71" s="94">
        <v>1.3077699052</v>
      </c>
      <c r="N71" s="94">
        <v>1.5976667452</v>
      </c>
      <c r="O71" s="105">
        <v>2517</v>
      </c>
      <c r="P71" s="105">
        <v>15041</v>
      </c>
      <c r="Q71" s="106">
        <v>0.19607028409999999</v>
      </c>
      <c r="R71" s="94">
        <v>0.17775702560000001</v>
      </c>
      <c r="S71" s="94">
        <v>0.21627024959999999</v>
      </c>
      <c r="T71" s="94">
        <v>8.5087589999999992E-21</v>
      </c>
      <c r="U71" s="95">
        <v>0.1673425969</v>
      </c>
      <c r="V71" s="94">
        <v>0.1609311303</v>
      </c>
      <c r="W71" s="94">
        <v>0.17400949509999999</v>
      </c>
      <c r="X71" s="94">
        <v>1.5966866548</v>
      </c>
      <c r="Y71" s="94">
        <v>1.4475537272000001</v>
      </c>
      <c r="Z71" s="94">
        <v>1.7611838687000001</v>
      </c>
      <c r="AA71" s="105">
        <v>1979</v>
      </c>
      <c r="AB71" s="105">
        <v>14462</v>
      </c>
      <c r="AC71" s="106">
        <v>0.1570737468</v>
      </c>
      <c r="AD71" s="94">
        <v>0.1421819486</v>
      </c>
      <c r="AE71" s="94">
        <v>0.17352527640000001</v>
      </c>
      <c r="AF71" s="94">
        <v>4.754886E-23</v>
      </c>
      <c r="AG71" s="95">
        <v>0.13684137739999999</v>
      </c>
      <c r="AH71" s="94">
        <v>0.1309432972</v>
      </c>
      <c r="AI71" s="94">
        <v>0.1430051249</v>
      </c>
      <c r="AJ71" s="94">
        <v>1.6527724189999999</v>
      </c>
      <c r="AK71" s="94">
        <v>1.4960768938</v>
      </c>
      <c r="AL71" s="94">
        <v>1.8258798597999999</v>
      </c>
      <c r="AM71" s="94">
        <v>1.0735580000000001E-4</v>
      </c>
      <c r="AN71" s="94">
        <v>0.80110939579999996</v>
      </c>
      <c r="AO71" s="94">
        <v>0.71607496839999996</v>
      </c>
      <c r="AP71" s="94">
        <v>0.8962417238</v>
      </c>
      <c r="AQ71" s="94">
        <v>0.63596277270000001</v>
      </c>
      <c r="AR71" s="94">
        <v>1.027510792</v>
      </c>
      <c r="AS71" s="94">
        <v>0.91829768310000004</v>
      </c>
      <c r="AT71" s="94">
        <v>1.1497126117000001</v>
      </c>
      <c r="AU71" s="92">
        <v>1</v>
      </c>
      <c r="AV71" s="92">
        <v>2</v>
      </c>
      <c r="AW71" s="92">
        <v>3</v>
      </c>
      <c r="AX71" s="92" t="s">
        <v>28</v>
      </c>
      <c r="AY71" s="92" t="s">
        <v>232</v>
      </c>
      <c r="AZ71" s="92" t="s">
        <v>28</v>
      </c>
      <c r="BA71" s="92" t="s">
        <v>28</v>
      </c>
      <c r="BB71" s="92" t="s">
        <v>28</v>
      </c>
      <c r="BC71" s="98" t="s">
        <v>238</v>
      </c>
      <c r="BD71" s="99">
        <v>2317</v>
      </c>
      <c r="BE71" s="99">
        <v>2517</v>
      </c>
      <c r="BF71" s="99">
        <v>1979</v>
      </c>
    </row>
    <row r="72" spans="1:93" x14ac:dyDescent="0.3">
      <c r="A72" s="9"/>
      <c r="B72" t="s">
        <v>187</v>
      </c>
      <c r="C72" s="92">
        <v>1843</v>
      </c>
      <c r="D72" s="105">
        <v>11384</v>
      </c>
      <c r="E72" s="106">
        <v>0.18376576959999999</v>
      </c>
      <c r="F72" s="94">
        <v>0.16626568050000001</v>
      </c>
      <c r="G72" s="94">
        <v>0.20310780889999999</v>
      </c>
      <c r="H72" s="94">
        <v>9.2974039999999996E-11</v>
      </c>
      <c r="I72" s="95">
        <v>0.1618938862</v>
      </c>
      <c r="J72" s="94">
        <v>0.15466885380000001</v>
      </c>
      <c r="K72" s="94">
        <v>0.16945642080000001</v>
      </c>
      <c r="L72" s="94">
        <v>1.3920280895999999</v>
      </c>
      <c r="M72" s="94">
        <v>1.2594646879</v>
      </c>
      <c r="N72" s="94">
        <v>1.5385442886</v>
      </c>
      <c r="O72" s="105">
        <v>1880</v>
      </c>
      <c r="P72" s="105">
        <v>11389</v>
      </c>
      <c r="Q72" s="106">
        <v>0.18588612439999999</v>
      </c>
      <c r="R72" s="94">
        <v>0.1682914858</v>
      </c>
      <c r="S72" s="94">
        <v>0.20532025779999999</v>
      </c>
      <c r="T72" s="94">
        <v>3.0362819999999999E-16</v>
      </c>
      <c r="U72" s="95">
        <v>0.1650715603</v>
      </c>
      <c r="V72" s="94">
        <v>0.15777593279999999</v>
      </c>
      <c r="W72" s="94">
        <v>0.17270454069999999</v>
      </c>
      <c r="X72" s="94">
        <v>1.5137525586</v>
      </c>
      <c r="Y72" s="94">
        <v>1.3704716690000001</v>
      </c>
      <c r="Z72" s="94">
        <v>1.6720132642000001</v>
      </c>
      <c r="AA72" s="105">
        <v>1814</v>
      </c>
      <c r="AB72" s="105">
        <v>11315</v>
      </c>
      <c r="AC72" s="106">
        <v>0.17105071729999999</v>
      </c>
      <c r="AD72" s="94">
        <v>0.1549215746</v>
      </c>
      <c r="AE72" s="94">
        <v>0.1888590919</v>
      </c>
      <c r="AF72" s="94">
        <v>2.8938880000000001E-31</v>
      </c>
      <c r="AG72" s="95">
        <v>0.16031816169999999</v>
      </c>
      <c r="AH72" s="94">
        <v>0.15310778799999999</v>
      </c>
      <c r="AI72" s="94">
        <v>0.16786809680000001</v>
      </c>
      <c r="AJ72" s="94">
        <v>1.7998418805</v>
      </c>
      <c r="AK72" s="94">
        <v>1.6301266816</v>
      </c>
      <c r="AL72" s="94">
        <v>1.987226411</v>
      </c>
      <c r="AM72" s="94">
        <v>0.1489184117</v>
      </c>
      <c r="AN72" s="94">
        <v>0.9201908848</v>
      </c>
      <c r="AO72" s="94">
        <v>0.82191557189999997</v>
      </c>
      <c r="AP72" s="94">
        <v>1.0302168414999999</v>
      </c>
      <c r="AQ72" s="94">
        <v>0.84301823669999998</v>
      </c>
      <c r="AR72" s="94">
        <v>1.0115383558</v>
      </c>
      <c r="AS72" s="94">
        <v>0.90296624950000004</v>
      </c>
      <c r="AT72" s="94">
        <v>1.1331651052</v>
      </c>
      <c r="AU72" s="92">
        <v>1</v>
      </c>
      <c r="AV72" s="92">
        <v>2</v>
      </c>
      <c r="AW72" s="92">
        <v>3</v>
      </c>
      <c r="AX72" s="92" t="s">
        <v>28</v>
      </c>
      <c r="AY72" s="92" t="s">
        <v>28</v>
      </c>
      <c r="AZ72" s="92" t="s">
        <v>28</v>
      </c>
      <c r="BA72" s="92" t="s">
        <v>28</v>
      </c>
      <c r="BB72" s="92" t="s">
        <v>28</v>
      </c>
      <c r="BC72" s="98" t="s">
        <v>235</v>
      </c>
      <c r="BD72" s="99">
        <v>1843</v>
      </c>
      <c r="BE72" s="99">
        <v>1880</v>
      </c>
      <c r="BF72" s="99">
        <v>1814</v>
      </c>
    </row>
    <row r="73" spans="1:93" x14ac:dyDescent="0.3">
      <c r="A73" s="9"/>
      <c r="B73" t="s">
        <v>189</v>
      </c>
      <c r="C73" s="92">
        <v>153</v>
      </c>
      <c r="D73" s="105">
        <v>1554</v>
      </c>
      <c r="E73" s="106">
        <v>0.13485361230000001</v>
      </c>
      <c r="F73" s="94">
        <v>0.1122220905</v>
      </c>
      <c r="G73" s="94">
        <v>0.16204917099999999</v>
      </c>
      <c r="H73" s="94">
        <v>0.82031907660000003</v>
      </c>
      <c r="I73" s="95">
        <v>9.8455598500000005E-2</v>
      </c>
      <c r="J73" s="94">
        <v>8.4028159300000002E-2</v>
      </c>
      <c r="K73" s="94">
        <v>0.1153601953</v>
      </c>
      <c r="L73" s="94">
        <v>1.0215178631999999</v>
      </c>
      <c r="M73" s="94">
        <v>0.85008379229999997</v>
      </c>
      <c r="N73" s="94">
        <v>1.2275245738</v>
      </c>
      <c r="O73" s="105">
        <v>254</v>
      </c>
      <c r="P73" s="105">
        <v>1602</v>
      </c>
      <c r="Q73" s="106">
        <v>0.20835389500000001</v>
      </c>
      <c r="R73" s="94">
        <v>0.17868214739999999</v>
      </c>
      <c r="S73" s="94">
        <v>0.24295289819999999</v>
      </c>
      <c r="T73" s="94">
        <v>1.530756E-11</v>
      </c>
      <c r="U73" s="95">
        <v>0.1585518102</v>
      </c>
      <c r="V73" s="94">
        <v>0.1402045378</v>
      </c>
      <c r="W73" s="94">
        <v>0.17930002079999999</v>
      </c>
      <c r="X73" s="94">
        <v>1.6967175075000001</v>
      </c>
      <c r="Y73" s="94">
        <v>1.4550874021</v>
      </c>
      <c r="Z73" s="94">
        <v>1.9784724243</v>
      </c>
      <c r="AA73" s="105">
        <v>215</v>
      </c>
      <c r="AB73" s="105">
        <v>1649</v>
      </c>
      <c r="AC73" s="106">
        <v>0.16801780320000001</v>
      </c>
      <c r="AD73" s="94">
        <v>0.1429411978</v>
      </c>
      <c r="AE73" s="94">
        <v>0.1974936732</v>
      </c>
      <c r="AF73" s="94">
        <v>4.8686710000000003E-12</v>
      </c>
      <c r="AG73" s="95">
        <v>0.1303820497</v>
      </c>
      <c r="AH73" s="94">
        <v>0.1140686603</v>
      </c>
      <c r="AI73" s="94">
        <v>0.14902847850000001</v>
      </c>
      <c r="AJ73" s="94">
        <v>1.7679287387</v>
      </c>
      <c r="AK73" s="94">
        <v>1.5040659182</v>
      </c>
      <c r="AL73" s="94">
        <v>2.0780818096</v>
      </c>
      <c r="AM73" s="94">
        <v>4.1442082099999999E-2</v>
      </c>
      <c r="AN73" s="94">
        <v>0.8064058663</v>
      </c>
      <c r="AO73" s="94">
        <v>0.65574206509999999</v>
      </c>
      <c r="AP73" s="94">
        <v>0.99168629829999999</v>
      </c>
      <c r="AQ73" s="94">
        <v>1.4422379999999999E-4</v>
      </c>
      <c r="AR73" s="94">
        <v>1.5450375521999999</v>
      </c>
      <c r="AS73" s="94">
        <v>1.2345504214</v>
      </c>
      <c r="AT73" s="94">
        <v>1.9336116179</v>
      </c>
      <c r="AU73" s="92" t="s">
        <v>28</v>
      </c>
      <c r="AV73" s="92">
        <v>2</v>
      </c>
      <c r="AW73" s="92">
        <v>3</v>
      </c>
      <c r="AX73" s="92" t="s">
        <v>231</v>
      </c>
      <c r="AY73" s="92" t="s">
        <v>28</v>
      </c>
      <c r="AZ73" s="92" t="s">
        <v>28</v>
      </c>
      <c r="BA73" s="92" t="s">
        <v>28</v>
      </c>
      <c r="BB73" s="92" t="s">
        <v>28</v>
      </c>
      <c r="BC73" s="98" t="s">
        <v>443</v>
      </c>
      <c r="BD73" s="99">
        <v>153</v>
      </c>
      <c r="BE73" s="99">
        <v>254</v>
      </c>
      <c r="BF73" s="99">
        <v>215</v>
      </c>
    </row>
    <row r="74" spans="1:93" x14ac:dyDescent="0.3">
      <c r="A74" s="9"/>
      <c r="B74" t="s">
        <v>188</v>
      </c>
      <c r="C74" s="92">
        <v>241</v>
      </c>
      <c r="D74" s="105">
        <v>1384</v>
      </c>
      <c r="E74" s="106">
        <v>0.21500480790000001</v>
      </c>
      <c r="F74" s="94">
        <v>0.18396220220000001</v>
      </c>
      <c r="G74" s="94">
        <v>0.25128568179999999</v>
      </c>
      <c r="H74" s="94">
        <v>8.7380949999999995E-10</v>
      </c>
      <c r="I74" s="95">
        <v>0.17413294800000001</v>
      </c>
      <c r="J74" s="94">
        <v>0.15347945239999999</v>
      </c>
      <c r="K74" s="94">
        <v>0.1975657529</v>
      </c>
      <c r="L74" s="94">
        <v>1.6286642098999999</v>
      </c>
      <c r="M74" s="94">
        <v>1.3935160689999999</v>
      </c>
      <c r="N74" s="94">
        <v>1.9034923009</v>
      </c>
      <c r="O74" s="105">
        <v>240</v>
      </c>
      <c r="P74" s="105">
        <v>1255</v>
      </c>
      <c r="Q74" s="106">
        <v>0.22360221820000001</v>
      </c>
      <c r="R74" s="94">
        <v>0.19131259849999999</v>
      </c>
      <c r="S74" s="94">
        <v>0.26134165949999999</v>
      </c>
      <c r="T74" s="94">
        <v>5.004901E-14</v>
      </c>
      <c r="U74" s="95">
        <v>0.1912350598</v>
      </c>
      <c r="V74" s="94">
        <v>0.1685088414</v>
      </c>
      <c r="W74" s="94">
        <v>0.2170262865</v>
      </c>
      <c r="X74" s="94">
        <v>1.8208913170000001</v>
      </c>
      <c r="Y74" s="94">
        <v>1.5579427265000001</v>
      </c>
      <c r="Z74" s="94">
        <v>2.1282202046999998</v>
      </c>
      <c r="AA74" s="105">
        <v>204</v>
      </c>
      <c r="AB74" s="105">
        <v>1189</v>
      </c>
      <c r="AC74" s="106">
        <v>0.20043939450000001</v>
      </c>
      <c r="AD74" s="94">
        <v>0.1700359038</v>
      </c>
      <c r="AE74" s="94">
        <v>0.23627922079999999</v>
      </c>
      <c r="AF74" s="94">
        <v>6.0447850000000004E-19</v>
      </c>
      <c r="AG74" s="95">
        <v>0.17157275020000001</v>
      </c>
      <c r="AH74" s="94">
        <v>0.14957268309999999</v>
      </c>
      <c r="AI74" s="94">
        <v>0.19680872199999999</v>
      </c>
      <c r="AJ74" s="94">
        <v>2.1090774851999998</v>
      </c>
      <c r="AK74" s="94">
        <v>1.7891637385000001</v>
      </c>
      <c r="AL74" s="94">
        <v>2.4861938251</v>
      </c>
      <c r="AM74" s="94">
        <v>0.3092459172</v>
      </c>
      <c r="AN74" s="94">
        <v>0.89641058169999999</v>
      </c>
      <c r="AO74" s="94">
        <v>0.72604049270000004</v>
      </c>
      <c r="AP74" s="94">
        <v>1.106759112</v>
      </c>
      <c r="AQ74" s="94">
        <v>0.70640327250000001</v>
      </c>
      <c r="AR74" s="94">
        <v>1.0399870608999999</v>
      </c>
      <c r="AS74" s="94">
        <v>0.8480661679</v>
      </c>
      <c r="AT74" s="94">
        <v>1.2753404484999999</v>
      </c>
      <c r="AU74" s="92">
        <v>1</v>
      </c>
      <c r="AV74" s="92">
        <v>2</v>
      </c>
      <c r="AW74" s="92">
        <v>3</v>
      </c>
      <c r="AX74" s="92" t="s">
        <v>28</v>
      </c>
      <c r="AY74" s="92" t="s">
        <v>28</v>
      </c>
      <c r="AZ74" s="92" t="s">
        <v>28</v>
      </c>
      <c r="BA74" s="92" t="s">
        <v>28</v>
      </c>
      <c r="BB74" s="92" t="s">
        <v>28</v>
      </c>
      <c r="BC74" s="98" t="s">
        <v>235</v>
      </c>
      <c r="BD74" s="99">
        <v>241</v>
      </c>
      <c r="BE74" s="99">
        <v>240</v>
      </c>
      <c r="BF74" s="99">
        <v>204</v>
      </c>
    </row>
    <row r="75" spans="1:93" x14ac:dyDescent="0.3">
      <c r="A75" s="9"/>
      <c r="B75" t="s">
        <v>190</v>
      </c>
      <c r="C75" s="92">
        <v>281</v>
      </c>
      <c r="D75" s="105">
        <v>1612</v>
      </c>
      <c r="E75" s="106">
        <v>0.23347537130000001</v>
      </c>
      <c r="F75" s="94">
        <v>0.20129542480000001</v>
      </c>
      <c r="G75" s="94">
        <v>0.27079974140000002</v>
      </c>
      <c r="H75" s="94">
        <v>4.8676940000000002E-14</v>
      </c>
      <c r="I75" s="95">
        <v>0.1743176179</v>
      </c>
      <c r="J75" s="94">
        <v>0.15508252219999999</v>
      </c>
      <c r="K75" s="94">
        <v>0.1959384686</v>
      </c>
      <c r="L75" s="94">
        <v>1.7685789676000001</v>
      </c>
      <c r="M75" s="94">
        <v>1.5248154556</v>
      </c>
      <c r="N75" s="94">
        <v>2.0513115557999999</v>
      </c>
      <c r="O75" s="105">
        <v>256</v>
      </c>
      <c r="P75" s="105">
        <v>1742</v>
      </c>
      <c r="Q75" s="106">
        <v>0.19263759080000001</v>
      </c>
      <c r="R75" s="94">
        <v>0.16538014500000001</v>
      </c>
      <c r="S75" s="94">
        <v>0.2243875249</v>
      </c>
      <c r="T75" s="94">
        <v>7.2719061000000004E-9</v>
      </c>
      <c r="U75" s="95">
        <v>0.14695752009999999</v>
      </c>
      <c r="V75" s="94">
        <v>0.1300144785</v>
      </c>
      <c r="W75" s="94">
        <v>0.1661085209</v>
      </c>
      <c r="X75" s="94">
        <v>1.5687327222</v>
      </c>
      <c r="Y75" s="94">
        <v>1.346763339</v>
      </c>
      <c r="Z75" s="94">
        <v>1.8272864151999999</v>
      </c>
      <c r="AA75" s="105">
        <v>172</v>
      </c>
      <c r="AB75" s="105">
        <v>1617</v>
      </c>
      <c r="AC75" s="106">
        <v>0.1409688559</v>
      </c>
      <c r="AD75" s="94">
        <v>0.1183760076</v>
      </c>
      <c r="AE75" s="94">
        <v>0.16787369939999999</v>
      </c>
      <c r="AF75" s="94">
        <v>9.6846147999999999E-6</v>
      </c>
      <c r="AG75" s="95">
        <v>0.10636982070000001</v>
      </c>
      <c r="AH75" s="94">
        <v>9.1604101199999996E-2</v>
      </c>
      <c r="AI75" s="94">
        <v>0.1235156352</v>
      </c>
      <c r="AJ75" s="94">
        <v>1.4833124035</v>
      </c>
      <c r="AK75" s="94">
        <v>1.2455843482</v>
      </c>
      <c r="AL75" s="94">
        <v>1.7664124391</v>
      </c>
      <c r="AM75" s="94">
        <v>4.6824236E-3</v>
      </c>
      <c r="AN75" s="94">
        <v>0.73178269750000002</v>
      </c>
      <c r="AO75" s="94">
        <v>0.58937922409999999</v>
      </c>
      <c r="AP75" s="94">
        <v>0.90859313419999999</v>
      </c>
      <c r="AQ75" s="94">
        <v>5.4004718700000003E-2</v>
      </c>
      <c r="AR75" s="94">
        <v>0.82508741610000003</v>
      </c>
      <c r="AS75" s="94">
        <v>0.67852002950000001</v>
      </c>
      <c r="AT75" s="94">
        <v>1.0033148834000001</v>
      </c>
      <c r="AU75" s="92">
        <v>1</v>
      </c>
      <c r="AV75" s="92">
        <v>2</v>
      </c>
      <c r="AW75" s="92">
        <v>3</v>
      </c>
      <c r="AX75" s="92" t="s">
        <v>28</v>
      </c>
      <c r="AY75" s="92" t="s">
        <v>232</v>
      </c>
      <c r="AZ75" s="92" t="s">
        <v>28</v>
      </c>
      <c r="BA75" s="92" t="s">
        <v>28</v>
      </c>
      <c r="BB75" s="92" t="s">
        <v>28</v>
      </c>
      <c r="BC75" s="98" t="s">
        <v>238</v>
      </c>
      <c r="BD75" s="99">
        <v>281</v>
      </c>
      <c r="BE75" s="99">
        <v>256</v>
      </c>
      <c r="BF75" s="99">
        <v>172</v>
      </c>
      <c r="BQ75" s="46"/>
      <c r="CC75" s="4"/>
      <c r="CO75" s="4"/>
    </row>
    <row r="76" spans="1:93" x14ac:dyDescent="0.3">
      <c r="A76" s="9"/>
      <c r="B76" t="s">
        <v>191</v>
      </c>
      <c r="C76" s="92">
        <v>509</v>
      </c>
      <c r="D76" s="105">
        <v>4564</v>
      </c>
      <c r="E76" s="106">
        <v>0.16878491970000001</v>
      </c>
      <c r="F76" s="94">
        <v>0.14863048600000001</v>
      </c>
      <c r="G76" s="94">
        <v>0.1916723136</v>
      </c>
      <c r="H76" s="94">
        <v>1.52237E-4</v>
      </c>
      <c r="I76" s="95">
        <v>0.11152497810000001</v>
      </c>
      <c r="J76" s="94">
        <v>0.1022452878</v>
      </c>
      <c r="K76" s="94">
        <v>0.12164688479999999</v>
      </c>
      <c r="L76" s="94">
        <v>1.2785479575000001</v>
      </c>
      <c r="M76" s="94">
        <v>1.1258778607</v>
      </c>
      <c r="N76" s="94">
        <v>1.4519202631000001</v>
      </c>
      <c r="O76" s="105">
        <v>700</v>
      </c>
      <c r="P76" s="105">
        <v>5262</v>
      </c>
      <c r="Q76" s="106">
        <v>0.1952349964</v>
      </c>
      <c r="R76" s="94">
        <v>0.17351154069999999</v>
      </c>
      <c r="S76" s="94">
        <v>0.21967820499999999</v>
      </c>
      <c r="T76" s="94">
        <v>1.3189700000000001E-14</v>
      </c>
      <c r="U76" s="95">
        <v>0.13302926640000001</v>
      </c>
      <c r="V76" s="94">
        <v>0.1235306714</v>
      </c>
      <c r="W76" s="94">
        <v>0.14325823309999999</v>
      </c>
      <c r="X76" s="94">
        <v>1.5898845395000001</v>
      </c>
      <c r="Y76" s="94">
        <v>1.4129808750999999</v>
      </c>
      <c r="Z76" s="94">
        <v>1.7889363497999999</v>
      </c>
      <c r="AA76" s="105">
        <v>528</v>
      </c>
      <c r="AB76" s="105">
        <v>5546</v>
      </c>
      <c r="AC76" s="106">
        <v>0.1339266083</v>
      </c>
      <c r="AD76" s="94">
        <v>0.11824456899999999</v>
      </c>
      <c r="AE76" s="94">
        <v>0.1516884587</v>
      </c>
      <c r="AF76" s="94">
        <v>6.7153637E-8</v>
      </c>
      <c r="AG76" s="95">
        <v>9.5203750500000003E-2</v>
      </c>
      <c r="AH76" s="94">
        <v>8.7419891900000005E-2</v>
      </c>
      <c r="AI76" s="94">
        <v>0.103680683</v>
      </c>
      <c r="AJ76" s="94">
        <v>1.4092119716</v>
      </c>
      <c r="AK76" s="94">
        <v>1.2442013152</v>
      </c>
      <c r="AL76" s="94">
        <v>1.5961069617000001</v>
      </c>
      <c r="AM76" s="94">
        <v>8.3198678999999998E-7</v>
      </c>
      <c r="AN76" s="94">
        <v>0.68597644270000002</v>
      </c>
      <c r="AO76" s="94">
        <v>0.59047604210000004</v>
      </c>
      <c r="AP76" s="94">
        <v>0.79692256149999996</v>
      </c>
      <c r="AQ76" s="94">
        <v>6.0318326300000003E-2</v>
      </c>
      <c r="AR76" s="94">
        <v>1.156708767</v>
      </c>
      <c r="AS76" s="94">
        <v>0.99370339610000002</v>
      </c>
      <c r="AT76" s="94">
        <v>1.3464532545000001</v>
      </c>
      <c r="AU76" s="92">
        <v>1</v>
      </c>
      <c r="AV76" s="92">
        <v>2</v>
      </c>
      <c r="AW76" s="92">
        <v>3</v>
      </c>
      <c r="AX76" s="92" t="s">
        <v>28</v>
      </c>
      <c r="AY76" s="92" t="s">
        <v>232</v>
      </c>
      <c r="AZ76" s="92" t="s">
        <v>28</v>
      </c>
      <c r="BA76" s="92" t="s">
        <v>28</v>
      </c>
      <c r="BB76" s="92" t="s">
        <v>28</v>
      </c>
      <c r="BC76" s="98" t="s">
        <v>238</v>
      </c>
      <c r="BD76" s="99">
        <v>509</v>
      </c>
      <c r="BE76" s="99">
        <v>700</v>
      </c>
      <c r="BF76" s="99">
        <v>528</v>
      </c>
      <c r="BQ76" s="46"/>
      <c r="CC76" s="4"/>
      <c r="CO76" s="4"/>
    </row>
    <row r="77" spans="1:93" x14ac:dyDescent="0.3">
      <c r="A77" s="9"/>
      <c r="B77" t="s">
        <v>194</v>
      </c>
      <c r="C77" s="92">
        <v>706</v>
      </c>
      <c r="D77" s="105">
        <v>5423</v>
      </c>
      <c r="E77" s="106">
        <v>0.17994512900000001</v>
      </c>
      <c r="F77" s="94">
        <v>0.1598394732</v>
      </c>
      <c r="G77" s="94">
        <v>0.20257980589999999</v>
      </c>
      <c r="H77" s="94">
        <v>2.9911049000000001E-7</v>
      </c>
      <c r="I77" s="95">
        <v>0.13018624379999999</v>
      </c>
      <c r="J77" s="94">
        <v>0.12092878899999999</v>
      </c>
      <c r="K77" s="94">
        <v>0.14015238390000001</v>
      </c>
      <c r="L77" s="94">
        <v>1.3630866876000001</v>
      </c>
      <c r="M77" s="94">
        <v>1.210786084</v>
      </c>
      <c r="N77" s="94">
        <v>1.5345446586</v>
      </c>
      <c r="O77" s="105">
        <v>905</v>
      </c>
      <c r="P77" s="105">
        <v>5743</v>
      </c>
      <c r="Q77" s="106">
        <v>0.2149662272</v>
      </c>
      <c r="R77" s="94">
        <v>0.19214410179999999</v>
      </c>
      <c r="S77" s="94">
        <v>0.24049907549999999</v>
      </c>
      <c r="T77" s="94">
        <v>1.3967550000000001E-22</v>
      </c>
      <c r="U77" s="95">
        <v>0.15758314470000001</v>
      </c>
      <c r="V77" s="94">
        <v>0.14764368159999999</v>
      </c>
      <c r="W77" s="94">
        <v>0.16819173849999999</v>
      </c>
      <c r="X77" s="94">
        <v>1.7505646399999999</v>
      </c>
      <c r="Y77" s="94">
        <v>1.5647140241999999</v>
      </c>
      <c r="Z77" s="94">
        <v>1.9584898656</v>
      </c>
      <c r="AA77" s="105">
        <v>856</v>
      </c>
      <c r="AB77" s="105">
        <v>6084</v>
      </c>
      <c r="AC77" s="106">
        <v>0.18623562869999999</v>
      </c>
      <c r="AD77" s="94">
        <v>0.1663759974</v>
      </c>
      <c r="AE77" s="94">
        <v>0.20846582399999999</v>
      </c>
      <c r="AF77" s="94">
        <v>1.3786810000000001E-31</v>
      </c>
      <c r="AG77" s="95">
        <v>0.1406969099</v>
      </c>
      <c r="AH77" s="94">
        <v>0.13158036579999999</v>
      </c>
      <c r="AI77" s="94">
        <v>0.1504450937</v>
      </c>
      <c r="AJ77" s="94">
        <v>1.9596216221</v>
      </c>
      <c r="AK77" s="94">
        <v>1.7506532138999999</v>
      </c>
      <c r="AL77" s="94">
        <v>2.1935337456999999</v>
      </c>
      <c r="AM77" s="94">
        <v>3.7975022099999999E-2</v>
      </c>
      <c r="AN77" s="94">
        <v>0.86634831459999995</v>
      </c>
      <c r="AO77" s="94">
        <v>0.75655910019999995</v>
      </c>
      <c r="AP77" s="94">
        <v>0.99206975639999995</v>
      </c>
      <c r="AQ77" s="94">
        <v>1.28298445E-2</v>
      </c>
      <c r="AR77" s="94">
        <v>1.1946209848</v>
      </c>
      <c r="AS77" s="94">
        <v>1.0384892077000001</v>
      </c>
      <c r="AT77" s="94">
        <v>1.3742264116</v>
      </c>
      <c r="AU77" s="92">
        <v>1</v>
      </c>
      <c r="AV77" s="92">
        <v>2</v>
      </c>
      <c r="AW77" s="92">
        <v>3</v>
      </c>
      <c r="AX77" s="92" t="s">
        <v>28</v>
      </c>
      <c r="AY77" s="92" t="s">
        <v>28</v>
      </c>
      <c r="AZ77" s="92" t="s">
        <v>28</v>
      </c>
      <c r="BA77" s="92" t="s">
        <v>28</v>
      </c>
      <c r="BB77" s="92" t="s">
        <v>28</v>
      </c>
      <c r="BC77" s="98" t="s">
        <v>235</v>
      </c>
      <c r="BD77" s="99">
        <v>706</v>
      </c>
      <c r="BE77" s="99">
        <v>905</v>
      </c>
      <c r="BF77" s="99">
        <v>856</v>
      </c>
    </row>
    <row r="78" spans="1:93" x14ac:dyDescent="0.3">
      <c r="A78" s="9"/>
      <c r="B78" t="s">
        <v>192</v>
      </c>
      <c r="C78" s="92">
        <v>685</v>
      </c>
      <c r="D78" s="105">
        <v>3903</v>
      </c>
      <c r="E78" s="106">
        <v>0.25413841110000002</v>
      </c>
      <c r="F78" s="94">
        <v>0.2257683687</v>
      </c>
      <c r="G78" s="94">
        <v>0.28607343159999998</v>
      </c>
      <c r="H78" s="94">
        <v>2.1028929999999999E-27</v>
      </c>
      <c r="I78" s="95">
        <v>0.17550602100000001</v>
      </c>
      <c r="J78" s="94">
        <v>0.1628430699</v>
      </c>
      <c r="K78" s="94">
        <v>0.18915366450000001</v>
      </c>
      <c r="L78" s="94">
        <v>1.9251017622</v>
      </c>
      <c r="M78" s="94">
        <v>1.7101983232</v>
      </c>
      <c r="N78" s="94">
        <v>2.1670099569999999</v>
      </c>
      <c r="O78" s="105">
        <v>810</v>
      </c>
      <c r="P78" s="105">
        <v>4202</v>
      </c>
      <c r="Q78" s="106">
        <v>0.27524764289999998</v>
      </c>
      <c r="R78" s="94">
        <v>0.2456165253</v>
      </c>
      <c r="S78" s="94">
        <v>0.30845345120000001</v>
      </c>
      <c r="T78" s="94">
        <v>7.3952289999999998E-44</v>
      </c>
      <c r="U78" s="95">
        <v>0.19276534980000001</v>
      </c>
      <c r="V78" s="94">
        <v>0.1799371333</v>
      </c>
      <c r="W78" s="94">
        <v>0.20650812539999999</v>
      </c>
      <c r="X78" s="94">
        <v>2.2414627502000002</v>
      </c>
      <c r="Y78" s="94">
        <v>2.0001635132</v>
      </c>
      <c r="Z78" s="94">
        <v>2.5118722680999999</v>
      </c>
      <c r="AA78" s="105">
        <v>767</v>
      </c>
      <c r="AB78" s="105">
        <v>4289</v>
      </c>
      <c r="AC78" s="106">
        <v>0.244976798</v>
      </c>
      <c r="AD78" s="94">
        <v>0.21837101189999999</v>
      </c>
      <c r="AE78" s="94">
        <v>0.2748241676</v>
      </c>
      <c r="AF78" s="94">
        <v>1.278191E-58</v>
      </c>
      <c r="AG78" s="95">
        <v>0.178829564</v>
      </c>
      <c r="AH78" s="94">
        <v>0.16661120730000001</v>
      </c>
      <c r="AI78" s="94">
        <v>0.1919439483</v>
      </c>
      <c r="AJ78" s="94">
        <v>2.5777120831999998</v>
      </c>
      <c r="AK78" s="94">
        <v>2.2977588106</v>
      </c>
      <c r="AL78" s="94">
        <v>2.8917741727999999</v>
      </c>
      <c r="AM78" s="94">
        <v>9.9688059400000001E-2</v>
      </c>
      <c r="AN78" s="94">
        <v>0.89002323670000005</v>
      </c>
      <c r="AO78" s="94">
        <v>0.77475570039999997</v>
      </c>
      <c r="AP78" s="94">
        <v>1.0224401854</v>
      </c>
      <c r="AQ78" s="94">
        <v>0.26837967400000001</v>
      </c>
      <c r="AR78" s="94">
        <v>1.0830619493</v>
      </c>
      <c r="AS78" s="94">
        <v>0.94034668919999997</v>
      </c>
      <c r="AT78" s="94">
        <v>1.2474369287</v>
      </c>
      <c r="AU78" s="92">
        <v>1</v>
      </c>
      <c r="AV78" s="92">
        <v>2</v>
      </c>
      <c r="AW78" s="92">
        <v>3</v>
      </c>
      <c r="AX78" s="92" t="s">
        <v>28</v>
      </c>
      <c r="AY78" s="92" t="s">
        <v>28</v>
      </c>
      <c r="AZ78" s="92" t="s">
        <v>28</v>
      </c>
      <c r="BA78" s="92" t="s">
        <v>28</v>
      </c>
      <c r="BB78" s="92" t="s">
        <v>28</v>
      </c>
      <c r="BC78" s="98" t="s">
        <v>235</v>
      </c>
      <c r="BD78" s="99">
        <v>685</v>
      </c>
      <c r="BE78" s="99">
        <v>810</v>
      </c>
      <c r="BF78" s="99">
        <v>767</v>
      </c>
      <c r="BQ78" s="46"/>
      <c r="CO78" s="4"/>
    </row>
    <row r="79" spans="1:93" x14ac:dyDescent="0.3">
      <c r="A79" s="9"/>
      <c r="B79" t="s">
        <v>193</v>
      </c>
      <c r="C79" s="92">
        <v>442</v>
      </c>
      <c r="D79" s="105">
        <v>4020</v>
      </c>
      <c r="E79" s="106">
        <v>0.16155362740000001</v>
      </c>
      <c r="F79" s="94">
        <v>0.14174707780000001</v>
      </c>
      <c r="G79" s="94">
        <v>0.18412777820000001</v>
      </c>
      <c r="H79" s="94">
        <v>2.4774936000000001E-3</v>
      </c>
      <c r="I79" s="95">
        <v>0.1099502488</v>
      </c>
      <c r="J79" s="94">
        <v>0.1001633146</v>
      </c>
      <c r="K79" s="94">
        <v>0.120693462</v>
      </c>
      <c r="L79" s="94">
        <v>1.223770824</v>
      </c>
      <c r="M79" s="94">
        <v>1.0737359543</v>
      </c>
      <c r="N79" s="94">
        <v>1.3947703098999999</v>
      </c>
      <c r="O79" s="105">
        <v>573</v>
      </c>
      <c r="P79" s="105">
        <v>4290</v>
      </c>
      <c r="Q79" s="106">
        <v>0.1915776545</v>
      </c>
      <c r="R79" s="94">
        <v>0.16950259309999999</v>
      </c>
      <c r="S79" s="94">
        <v>0.2165276474</v>
      </c>
      <c r="T79" s="94">
        <v>1.0774E-12</v>
      </c>
      <c r="U79" s="95">
        <v>0.13356643360000001</v>
      </c>
      <c r="V79" s="94">
        <v>0.1230659405</v>
      </c>
      <c r="W79" s="94">
        <v>0.14496287190000001</v>
      </c>
      <c r="X79" s="94">
        <v>1.5601011944000001</v>
      </c>
      <c r="Y79" s="94">
        <v>1.3803342494999999</v>
      </c>
      <c r="Z79" s="94">
        <v>1.7632799721000001</v>
      </c>
      <c r="AA79" s="105">
        <v>465</v>
      </c>
      <c r="AB79" s="105">
        <v>4657</v>
      </c>
      <c r="AC79" s="106">
        <v>0.14116560119999999</v>
      </c>
      <c r="AD79" s="94">
        <v>0.1241816013</v>
      </c>
      <c r="AE79" s="94">
        <v>0.16047245939999999</v>
      </c>
      <c r="AF79" s="94">
        <v>1.4511078000000001E-9</v>
      </c>
      <c r="AG79" s="95">
        <v>9.98496886E-2</v>
      </c>
      <c r="AH79" s="94">
        <v>9.1174457599999995E-2</v>
      </c>
      <c r="AI79" s="94">
        <v>0.1093503661</v>
      </c>
      <c r="AJ79" s="94">
        <v>1.4853826117</v>
      </c>
      <c r="AK79" s="94">
        <v>1.3066723739999999</v>
      </c>
      <c r="AL79" s="94">
        <v>1.6885345914000001</v>
      </c>
      <c r="AM79" s="94">
        <v>1.3012439999999999E-4</v>
      </c>
      <c r="AN79" s="94">
        <v>0.73685838560000005</v>
      </c>
      <c r="AO79" s="94">
        <v>0.63016190999999999</v>
      </c>
      <c r="AP79" s="94">
        <v>0.86162027860000001</v>
      </c>
      <c r="AQ79" s="94">
        <v>3.4869075100000001E-2</v>
      </c>
      <c r="AR79" s="94">
        <v>1.1858455775000001</v>
      </c>
      <c r="AS79" s="94">
        <v>1.0121849418</v>
      </c>
      <c r="AT79" s="94">
        <v>1.3893011796000001</v>
      </c>
      <c r="AU79" s="92">
        <v>1</v>
      </c>
      <c r="AV79" s="92">
        <v>2</v>
      </c>
      <c r="AW79" s="92">
        <v>3</v>
      </c>
      <c r="AX79" s="92" t="s">
        <v>28</v>
      </c>
      <c r="AY79" s="92" t="s">
        <v>232</v>
      </c>
      <c r="AZ79" s="92" t="s">
        <v>28</v>
      </c>
      <c r="BA79" s="92" t="s">
        <v>28</v>
      </c>
      <c r="BB79" s="92" t="s">
        <v>28</v>
      </c>
      <c r="BC79" s="98" t="s">
        <v>238</v>
      </c>
      <c r="BD79" s="99">
        <v>442</v>
      </c>
      <c r="BE79" s="99">
        <v>573</v>
      </c>
      <c r="BF79" s="99">
        <v>465</v>
      </c>
      <c r="BQ79" s="46"/>
      <c r="CC79" s="4"/>
      <c r="CO79" s="4"/>
    </row>
    <row r="80" spans="1:93" x14ac:dyDescent="0.3">
      <c r="A80" s="9"/>
      <c r="B80" t="s">
        <v>148</v>
      </c>
      <c r="C80" s="92">
        <v>293</v>
      </c>
      <c r="D80" s="105">
        <v>3266</v>
      </c>
      <c r="E80" s="106">
        <v>0.1363767193</v>
      </c>
      <c r="F80" s="94">
        <v>0.1176702234</v>
      </c>
      <c r="G80" s="94">
        <v>0.15805706010000001</v>
      </c>
      <c r="H80" s="94">
        <v>0.66571912239999997</v>
      </c>
      <c r="I80" s="95">
        <v>8.9712186200000002E-2</v>
      </c>
      <c r="J80" s="94">
        <v>8.0006213100000001E-2</v>
      </c>
      <c r="K80" s="94">
        <v>0.10059564159999999</v>
      </c>
      <c r="L80" s="94">
        <v>1.0330554186000001</v>
      </c>
      <c r="M80" s="94">
        <v>0.89135346940000004</v>
      </c>
      <c r="N80" s="94">
        <v>1.1972842812</v>
      </c>
      <c r="O80" s="105">
        <v>376</v>
      </c>
      <c r="P80" s="105">
        <v>3335</v>
      </c>
      <c r="Q80" s="106">
        <v>0.16284056190000001</v>
      </c>
      <c r="R80" s="94">
        <v>0.1420107873</v>
      </c>
      <c r="S80" s="94">
        <v>0.18672559389999999</v>
      </c>
      <c r="T80" s="94">
        <v>5.3103000000000003E-5</v>
      </c>
      <c r="U80" s="95">
        <v>0.1127436282</v>
      </c>
      <c r="V80" s="94">
        <v>0.1019047995</v>
      </c>
      <c r="W80" s="94">
        <v>0.1247352996</v>
      </c>
      <c r="X80" s="94">
        <v>1.3260823960000001</v>
      </c>
      <c r="Y80" s="94">
        <v>1.1564563700999999</v>
      </c>
      <c r="Z80" s="94">
        <v>1.5205887279999999</v>
      </c>
      <c r="AA80" s="105">
        <v>326</v>
      </c>
      <c r="AB80" s="105">
        <v>3315</v>
      </c>
      <c r="AC80" s="106">
        <v>0.1363996801</v>
      </c>
      <c r="AD80" s="94">
        <v>0.11833690600000001</v>
      </c>
      <c r="AE80" s="94">
        <v>0.15721952980000001</v>
      </c>
      <c r="AF80" s="94">
        <v>6.1843813999999995E-7</v>
      </c>
      <c r="AG80" s="95">
        <v>9.8340874800000005E-2</v>
      </c>
      <c r="AH80" s="94">
        <v>8.8224737299999995E-2</v>
      </c>
      <c r="AI80" s="94">
        <v>0.1096169618</v>
      </c>
      <c r="AJ80" s="94">
        <v>1.4352343008999999</v>
      </c>
      <c r="AK80" s="94">
        <v>1.2451729105</v>
      </c>
      <c r="AL80" s="94">
        <v>1.6543063867000001</v>
      </c>
      <c r="AM80" s="94">
        <v>5.2060026699999998E-2</v>
      </c>
      <c r="AN80" s="94">
        <v>0.83762717630000005</v>
      </c>
      <c r="AO80" s="94">
        <v>0.7005113664</v>
      </c>
      <c r="AP80" s="94">
        <v>1.0015815875</v>
      </c>
      <c r="AQ80" s="94">
        <v>5.7467341700000001E-2</v>
      </c>
      <c r="AR80" s="94">
        <v>1.1940495618</v>
      </c>
      <c r="AS80" s="94">
        <v>0.99439348750000001</v>
      </c>
      <c r="AT80" s="94">
        <v>1.4337929339</v>
      </c>
      <c r="AU80" s="92" t="s">
        <v>28</v>
      </c>
      <c r="AV80" s="92">
        <v>2</v>
      </c>
      <c r="AW80" s="92">
        <v>3</v>
      </c>
      <c r="AX80" s="92" t="s">
        <v>28</v>
      </c>
      <c r="AY80" s="92" t="s">
        <v>28</v>
      </c>
      <c r="AZ80" s="92" t="s">
        <v>28</v>
      </c>
      <c r="BA80" s="92" t="s">
        <v>28</v>
      </c>
      <c r="BB80" s="92" t="s">
        <v>28</v>
      </c>
      <c r="BC80" s="98" t="s">
        <v>236</v>
      </c>
      <c r="BD80" s="99">
        <v>293</v>
      </c>
      <c r="BE80" s="99">
        <v>376</v>
      </c>
      <c r="BF80" s="99">
        <v>326</v>
      </c>
    </row>
    <row r="81" spans="1:93" x14ac:dyDescent="0.3">
      <c r="A81" s="9"/>
      <c r="B81" t="s">
        <v>196</v>
      </c>
      <c r="C81" s="92">
        <v>212</v>
      </c>
      <c r="D81" s="105">
        <v>1834</v>
      </c>
      <c r="E81" s="106">
        <v>0.1899553826</v>
      </c>
      <c r="F81" s="94">
        <v>0.16123233549999999</v>
      </c>
      <c r="G81" s="94">
        <v>0.22379535270000001</v>
      </c>
      <c r="H81" s="94">
        <v>1.3591799999999999E-5</v>
      </c>
      <c r="I81" s="95">
        <v>0.11559432930000001</v>
      </c>
      <c r="J81" s="94">
        <v>0.1010359124</v>
      </c>
      <c r="K81" s="94">
        <v>0.13225049050000001</v>
      </c>
      <c r="L81" s="94">
        <v>1.4389144887</v>
      </c>
      <c r="M81" s="94">
        <v>1.2213370337</v>
      </c>
      <c r="N81" s="94">
        <v>1.6952527015000001</v>
      </c>
      <c r="O81" s="105">
        <v>218</v>
      </c>
      <c r="P81" s="105">
        <v>1959</v>
      </c>
      <c r="Q81" s="106">
        <v>0.1773629615</v>
      </c>
      <c r="R81" s="94">
        <v>0.15076554959999999</v>
      </c>
      <c r="S81" s="94">
        <v>0.20865257479999999</v>
      </c>
      <c r="T81" s="94">
        <v>9.2000283999999997E-6</v>
      </c>
      <c r="U81" s="95">
        <v>0.111281266</v>
      </c>
      <c r="V81" s="94">
        <v>9.7447659899999997E-2</v>
      </c>
      <c r="W81" s="94">
        <v>0.12707868159999999</v>
      </c>
      <c r="X81" s="94">
        <v>1.4443446901999999</v>
      </c>
      <c r="Y81" s="94">
        <v>1.2277502539</v>
      </c>
      <c r="Z81" s="94">
        <v>1.6991497885</v>
      </c>
      <c r="AA81" s="105">
        <v>201</v>
      </c>
      <c r="AB81" s="105">
        <v>1979</v>
      </c>
      <c r="AC81" s="106">
        <v>0.1539381413</v>
      </c>
      <c r="AD81" s="94">
        <v>0.1303240192</v>
      </c>
      <c r="AE81" s="94">
        <v>0.1818310353</v>
      </c>
      <c r="AF81" s="94">
        <v>1.3757781E-8</v>
      </c>
      <c r="AG81" s="95">
        <v>0.10156644770000001</v>
      </c>
      <c r="AH81" s="94">
        <v>8.8452708399999996E-2</v>
      </c>
      <c r="AI81" s="94">
        <v>0.11662439149999999</v>
      </c>
      <c r="AJ81" s="94">
        <v>1.6197787301</v>
      </c>
      <c r="AK81" s="94">
        <v>1.371304555</v>
      </c>
      <c r="AL81" s="94">
        <v>1.9132753003</v>
      </c>
      <c r="AM81" s="94">
        <v>0.20115162640000001</v>
      </c>
      <c r="AN81" s="94">
        <v>0.86792721520000005</v>
      </c>
      <c r="AO81" s="94">
        <v>0.69849075849999998</v>
      </c>
      <c r="AP81" s="94">
        <v>1.0784647352000001</v>
      </c>
      <c r="AQ81" s="94">
        <v>0.531903393</v>
      </c>
      <c r="AR81" s="94">
        <v>0.93370853229999995</v>
      </c>
      <c r="AS81" s="94">
        <v>0.75302808539999999</v>
      </c>
      <c r="AT81" s="94">
        <v>1.1577411788</v>
      </c>
      <c r="AU81" s="92">
        <v>1</v>
      </c>
      <c r="AV81" s="92">
        <v>2</v>
      </c>
      <c r="AW81" s="92">
        <v>3</v>
      </c>
      <c r="AX81" s="92" t="s">
        <v>28</v>
      </c>
      <c r="AY81" s="92" t="s">
        <v>28</v>
      </c>
      <c r="AZ81" s="92" t="s">
        <v>28</v>
      </c>
      <c r="BA81" s="92" t="s">
        <v>28</v>
      </c>
      <c r="BB81" s="92" t="s">
        <v>28</v>
      </c>
      <c r="BC81" s="98" t="s">
        <v>235</v>
      </c>
      <c r="BD81" s="99">
        <v>212</v>
      </c>
      <c r="BE81" s="99">
        <v>218</v>
      </c>
      <c r="BF81" s="99">
        <v>201</v>
      </c>
      <c r="BQ81" s="46"/>
      <c r="CC81" s="4"/>
      <c r="CO81" s="4"/>
    </row>
    <row r="82" spans="1:93" x14ac:dyDescent="0.3">
      <c r="A82" s="9"/>
      <c r="B82" t="s">
        <v>195</v>
      </c>
      <c r="C82" s="92">
        <v>1003</v>
      </c>
      <c r="D82" s="105">
        <v>8208</v>
      </c>
      <c r="E82" s="106">
        <v>0.1940794894</v>
      </c>
      <c r="F82" s="94">
        <v>0.17360409299999999</v>
      </c>
      <c r="G82" s="94">
        <v>0.21696981639999999</v>
      </c>
      <c r="H82" s="94">
        <v>1.247237E-11</v>
      </c>
      <c r="I82" s="95">
        <v>0.1221978558</v>
      </c>
      <c r="J82" s="94">
        <v>0.114864682</v>
      </c>
      <c r="K82" s="94">
        <v>0.1299991929</v>
      </c>
      <c r="L82" s="94">
        <v>1.4701546507000001</v>
      </c>
      <c r="M82" s="94">
        <v>1.3150532578</v>
      </c>
      <c r="N82" s="94">
        <v>1.6435491749</v>
      </c>
      <c r="O82" s="105">
        <v>1638</v>
      </c>
      <c r="P82" s="105">
        <v>9031</v>
      </c>
      <c r="Q82" s="106">
        <v>0.27059136309999998</v>
      </c>
      <c r="R82" s="94">
        <v>0.24415289030000001</v>
      </c>
      <c r="S82" s="94">
        <v>0.29989276669999998</v>
      </c>
      <c r="T82" s="94">
        <v>2.921553E-51</v>
      </c>
      <c r="U82" s="95">
        <v>0.18137526300000001</v>
      </c>
      <c r="V82" s="94">
        <v>0.17280102059999999</v>
      </c>
      <c r="W82" s="94">
        <v>0.1903749522</v>
      </c>
      <c r="X82" s="94">
        <v>2.2035446135000001</v>
      </c>
      <c r="Y82" s="94">
        <v>1.9882444883999999</v>
      </c>
      <c r="Z82" s="94">
        <v>2.4421588451999998</v>
      </c>
      <c r="AA82" s="105">
        <v>984</v>
      </c>
      <c r="AB82" s="105">
        <v>9410</v>
      </c>
      <c r="AC82" s="106">
        <v>0.15243442130000001</v>
      </c>
      <c r="AD82" s="94">
        <v>0.13655791819999999</v>
      </c>
      <c r="AE82" s="94">
        <v>0.17015675929999999</v>
      </c>
      <c r="AF82" s="94">
        <v>3.779099E-17</v>
      </c>
      <c r="AG82" s="95">
        <v>0.10456960680000001</v>
      </c>
      <c r="AH82" s="94">
        <v>9.8235884699999998E-2</v>
      </c>
      <c r="AI82" s="94">
        <v>0.11131169320000001</v>
      </c>
      <c r="AJ82" s="94">
        <v>1.6039561825999999</v>
      </c>
      <c r="AK82" s="94">
        <v>1.4368993249999999</v>
      </c>
      <c r="AL82" s="94">
        <v>1.7904354124999999</v>
      </c>
      <c r="AM82" s="94">
        <v>2.894934E-19</v>
      </c>
      <c r="AN82" s="94">
        <v>0.56333808890000003</v>
      </c>
      <c r="AO82" s="94">
        <v>0.49696712199999998</v>
      </c>
      <c r="AP82" s="94">
        <v>0.63857303300000001</v>
      </c>
      <c r="AQ82" s="94">
        <v>2.5734400999999999E-7</v>
      </c>
      <c r="AR82" s="94">
        <v>1.3942295704000001</v>
      </c>
      <c r="AS82" s="94">
        <v>1.2286507641</v>
      </c>
      <c r="AT82" s="94">
        <v>1.5821225623999999</v>
      </c>
      <c r="AU82" s="92">
        <v>1</v>
      </c>
      <c r="AV82" s="92">
        <v>2</v>
      </c>
      <c r="AW82" s="92">
        <v>3</v>
      </c>
      <c r="AX82" s="92" t="s">
        <v>231</v>
      </c>
      <c r="AY82" s="92" t="s">
        <v>232</v>
      </c>
      <c r="AZ82" s="92" t="s">
        <v>28</v>
      </c>
      <c r="BA82" s="92" t="s">
        <v>28</v>
      </c>
      <c r="BB82" s="92" t="s">
        <v>28</v>
      </c>
      <c r="BC82" s="98" t="s">
        <v>439</v>
      </c>
      <c r="BD82" s="99">
        <v>1003</v>
      </c>
      <c r="BE82" s="99">
        <v>1638</v>
      </c>
      <c r="BF82" s="99">
        <v>984</v>
      </c>
      <c r="BQ82" s="46"/>
      <c r="CC82" s="4"/>
      <c r="CO82" s="4"/>
    </row>
    <row r="83" spans="1:93" x14ac:dyDescent="0.3">
      <c r="A83" s="9"/>
      <c r="B83" t="s">
        <v>197</v>
      </c>
      <c r="C83" s="92">
        <v>353</v>
      </c>
      <c r="D83" s="105">
        <v>3407</v>
      </c>
      <c r="E83" s="106">
        <v>0.15875584270000001</v>
      </c>
      <c r="F83" s="94">
        <v>0.138046793</v>
      </c>
      <c r="G83" s="94">
        <v>0.18257155429999999</v>
      </c>
      <c r="H83" s="94">
        <v>9.6912354999999992E-3</v>
      </c>
      <c r="I83" s="95">
        <v>0.1036102143</v>
      </c>
      <c r="J83" s="94">
        <v>9.3346423900000003E-2</v>
      </c>
      <c r="K83" s="94">
        <v>0.1150025469</v>
      </c>
      <c r="L83" s="94">
        <v>1.2025775685</v>
      </c>
      <c r="M83" s="94">
        <v>1.0457062489</v>
      </c>
      <c r="N83" s="94">
        <v>1.3829818935</v>
      </c>
      <c r="O83" s="105">
        <v>463</v>
      </c>
      <c r="P83" s="105">
        <v>3509</v>
      </c>
      <c r="Q83" s="106">
        <v>0.19199362810000001</v>
      </c>
      <c r="R83" s="94">
        <v>0.1686562888</v>
      </c>
      <c r="S83" s="94">
        <v>0.21856020600000001</v>
      </c>
      <c r="T83" s="94">
        <v>1.3906219999999999E-11</v>
      </c>
      <c r="U83" s="95">
        <v>0.13194642349999999</v>
      </c>
      <c r="V83" s="94">
        <v>0.12045891089999999</v>
      </c>
      <c r="W83" s="94">
        <v>0.14452943779999999</v>
      </c>
      <c r="X83" s="94">
        <v>1.5634886501</v>
      </c>
      <c r="Y83" s="94">
        <v>1.3734424204</v>
      </c>
      <c r="Z83" s="94">
        <v>1.7798319920000001</v>
      </c>
      <c r="AA83" s="105">
        <v>370</v>
      </c>
      <c r="AB83" s="105">
        <v>3609</v>
      </c>
      <c r="AC83" s="106">
        <v>0.14434820330000001</v>
      </c>
      <c r="AD83" s="94">
        <v>0.1258880402</v>
      </c>
      <c r="AE83" s="94">
        <v>0.16551535610000001</v>
      </c>
      <c r="AF83" s="94">
        <v>2.1406996000000001E-9</v>
      </c>
      <c r="AG83" s="95">
        <v>0.1025214741</v>
      </c>
      <c r="AH83" s="94">
        <v>9.2589764800000002E-2</v>
      </c>
      <c r="AI83" s="94">
        <v>0.1135185155</v>
      </c>
      <c r="AJ83" s="94">
        <v>1.518870811</v>
      </c>
      <c r="AK83" s="94">
        <v>1.3246279853</v>
      </c>
      <c r="AL83" s="94">
        <v>1.7415973135</v>
      </c>
      <c r="AM83" s="94">
        <v>9.4058080000000005E-4</v>
      </c>
      <c r="AN83" s="94">
        <v>0.75183851030000004</v>
      </c>
      <c r="AO83" s="94">
        <v>0.63492610289999996</v>
      </c>
      <c r="AP83" s="94">
        <v>0.89027863709999999</v>
      </c>
      <c r="AQ83" s="94">
        <v>2.9544974500000001E-2</v>
      </c>
      <c r="AR83" s="94">
        <v>1.2093641713000001</v>
      </c>
      <c r="AS83" s="94">
        <v>1.0190630944000001</v>
      </c>
      <c r="AT83" s="94">
        <v>1.4352023019</v>
      </c>
      <c r="AU83" s="92" t="s">
        <v>28</v>
      </c>
      <c r="AV83" s="92">
        <v>2</v>
      </c>
      <c r="AW83" s="92">
        <v>3</v>
      </c>
      <c r="AX83" s="92" t="s">
        <v>28</v>
      </c>
      <c r="AY83" s="92" t="s">
        <v>232</v>
      </c>
      <c r="AZ83" s="92" t="s">
        <v>28</v>
      </c>
      <c r="BA83" s="92" t="s">
        <v>28</v>
      </c>
      <c r="BB83" s="92" t="s">
        <v>28</v>
      </c>
      <c r="BC83" s="98" t="s">
        <v>438</v>
      </c>
      <c r="BD83" s="99">
        <v>353</v>
      </c>
      <c r="BE83" s="99">
        <v>463</v>
      </c>
      <c r="BF83" s="99">
        <v>370</v>
      </c>
      <c r="BQ83" s="46"/>
      <c r="CC83" s="4"/>
      <c r="CO83" s="4"/>
    </row>
    <row r="84" spans="1:93" s="3" customFormat="1" x14ac:dyDescent="0.3">
      <c r="A84" s="9" t="s">
        <v>239</v>
      </c>
      <c r="B84" s="3" t="s">
        <v>98</v>
      </c>
      <c r="C84" s="102">
        <v>4202</v>
      </c>
      <c r="D84" s="103">
        <v>46314</v>
      </c>
      <c r="E84" s="101">
        <v>0.1024392177</v>
      </c>
      <c r="F84" s="100">
        <v>9.3350861300000004E-2</v>
      </c>
      <c r="G84" s="100">
        <v>0.11241238889999999</v>
      </c>
      <c r="H84" s="100">
        <v>8.7601303999999996E-8</v>
      </c>
      <c r="I84" s="104">
        <v>9.0728505400000006E-2</v>
      </c>
      <c r="J84" s="100">
        <v>8.8026322399999996E-2</v>
      </c>
      <c r="K84" s="100">
        <v>9.3513638600000004E-2</v>
      </c>
      <c r="L84" s="100">
        <v>0.77597840360000003</v>
      </c>
      <c r="M84" s="100">
        <v>0.70713398599999999</v>
      </c>
      <c r="N84" s="100">
        <v>0.85152530459999998</v>
      </c>
      <c r="O84" s="103">
        <v>4762</v>
      </c>
      <c r="P84" s="103">
        <v>61324</v>
      </c>
      <c r="Q84" s="101">
        <v>8.8932253700000005E-2</v>
      </c>
      <c r="R84" s="100">
        <v>8.1143514799999997E-2</v>
      </c>
      <c r="S84" s="100">
        <v>9.7468611699999999E-2</v>
      </c>
      <c r="T84" s="100">
        <v>5.2026610000000001E-12</v>
      </c>
      <c r="U84" s="104">
        <v>7.76531211E-2</v>
      </c>
      <c r="V84" s="100">
        <v>7.5478620999999996E-2</v>
      </c>
      <c r="W84" s="100">
        <v>7.9890267400000006E-2</v>
      </c>
      <c r="X84" s="100">
        <v>0.72421449930000004</v>
      </c>
      <c r="Y84" s="100">
        <v>0.66078736959999995</v>
      </c>
      <c r="Z84" s="100">
        <v>0.79372982150000004</v>
      </c>
      <c r="AA84" s="103">
        <v>4567</v>
      </c>
      <c r="AB84" s="103">
        <v>69965</v>
      </c>
      <c r="AC84" s="101">
        <v>7.2560021799999999E-2</v>
      </c>
      <c r="AD84" s="100">
        <v>6.6210633199999994E-2</v>
      </c>
      <c r="AE84" s="100">
        <v>7.9518296500000002E-2</v>
      </c>
      <c r="AF84" s="100">
        <v>7.6671663000000002E-9</v>
      </c>
      <c r="AG84" s="104">
        <v>6.5275494899999995E-2</v>
      </c>
      <c r="AH84" s="100">
        <v>6.3409543999999998E-2</v>
      </c>
      <c r="AI84" s="100">
        <v>6.7196355099999994E-2</v>
      </c>
      <c r="AJ84" s="100">
        <v>0.76349616109999996</v>
      </c>
      <c r="AK84" s="100">
        <v>0.6966861781</v>
      </c>
      <c r="AL84" s="100">
        <v>0.83671300849999997</v>
      </c>
      <c r="AM84" s="100">
        <v>5.8947099999999997E-5</v>
      </c>
      <c r="AN84" s="100">
        <v>0.81590220390000001</v>
      </c>
      <c r="AO84" s="100">
        <v>0.73879621640000004</v>
      </c>
      <c r="AP84" s="100">
        <v>0.90105551650000004</v>
      </c>
      <c r="AQ84" s="100">
        <v>5.6698953E-3</v>
      </c>
      <c r="AR84" s="100">
        <v>0.86814655220000003</v>
      </c>
      <c r="AS84" s="100">
        <v>0.78538948779999995</v>
      </c>
      <c r="AT84" s="100">
        <v>0.9596237889</v>
      </c>
      <c r="AU84" s="102">
        <v>1</v>
      </c>
      <c r="AV84" s="102">
        <v>2</v>
      </c>
      <c r="AW84" s="102">
        <v>3</v>
      </c>
      <c r="AX84" s="102" t="s">
        <v>28</v>
      </c>
      <c r="AY84" s="102" t="s">
        <v>232</v>
      </c>
      <c r="AZ84" s="102" t="s">
        <v>28</v>
      </c>
      <c r="BA84" s="102" t="s">
        <v>28</v>
      </c>
      <c r="BB84" s="102" t="s">
        <v>28</v>
      </c>
      <c r="BC84" s="96" t="s">
        <v>238</v>
      </c>
      <c r="BD84" s="97">
        <v>4202</v>
      </c>
      <c r="BE84" s="97">
        <v>4762</v>
      </c>
      <c r="BF84" s="97">
        <v>4567</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2">
        <v>3228</v>
      </c>
      <c r="D85" s="105">
        <v>33608</v>
      </c>
      <c r="E85" s="106">
        <v>0.10136636240000001</v>
      </c>
      <c r="F85" s="94">
        <v>9.2326328400000005E-2</v>
      </c>
      <c r="G85" s="94">
        <v>0.1112915417</v>
      </c>
      <c r="H85" s="94">
        <v>2.9807061999999997E-8</v>
      </c>
      <c r="I85" s="95">
        <v>9.6048559899999997E-2</v>
      </c>
      <c r="J85" s="94">
        <v>9.27916721E-2</v>
      </c>
      <c r="K85" s="94">
        <v>9.9419760900000001E-2</v>
      </c>
      <c r="L85" s="94">
        <v>0.76785151090000003</v>
      </c>
      <c r="M85" s="94">
        <v>0.69937313599999995</v>
      </c>
      <c r="N85" s="94">
        <v>0.84303487290000001</v>
      </c>
      <c r="O85" s="105">
        <v>3236</v>
      </c>
      <c r="P85" s="105">
        <v>35505</v>
      </c>
      <c r="Q85" s="106">
        <v>9.2344440999999999E-2</v>
      </c>
      <c r="R85" s="94">
        <v>8.4146439700000006E-2</v>
      </c>
      <c r="S85" s="94">
        <v>0.1013411359</v>
      </c>
      <c r="T85" s="94">
        <v>1.8685658999999998E-9</v>
      </c>
      <c r="U85" s="95">
        <v>9.1142092699999996E-2</v>
      </c>
      <c r="V85" s="94">
        <v>8.8055334200000002E-2</v>
      </c>
      <c r="W85" s="94">
        <v>9.4337056700000005E-2</v>
      </c>
      <c r="X85" s="94">
        <v>0.75200144300000005</v>
      </c>
      <c r="Y85" s="94">
        <v>0.68524150900000003</v>
      </c>
      <c r="Z85" s="94">
        <v>0.82526549090000001</v>
      </c>
      <c r="AA85" s="105">
        <v>2875</v>
      </c>
      <c r="AB85" s="105">
        <v>35230</v>
      </c>
      <c r="AC85" s="106">
        <v>7.9932361800000004E-2</v>
      </c>
      <c r="AD85" s="94">
        <v>7.2773731699999997E-2</v>
      </c>
      <c r="AE85" s="94">
        <v>8.7795174300000001E-2</v>
      </c>
      <c r="AF85" s="94">
        <v>2.9971210000000003E-4</v>
      </c>
      <c r="AG85" s="95">
        <v>8.1606585300000006E-2</v>
      </c>
      <c r="AH85" s="94">
        <v>7.8677439099999996E-2</v>
      </c>
      <c r="AI85" s="94">
        <v>8.4644783099999996E-2</v>
      </c>
      <c r="AJ85" s="94">
        <v>0.84106991549999999</v>
      </c>
      <c r="AK85" s="94">
        <v>0.76574487459999996</v>
      </c>
      <c r="AL85" s="94">
        <v>0.92380455439999998</v>
      </c>
      <c r="AM85" s="94">
        <v>5.7914409E-3</v>
      </c>
      <c r="AN85" s="94">
        <v>0.86558931900000002</v>
      </c>
      <c r="AO85" s="94">
        <v>0.78124052580000003</v>
      </c>
      <c r="AP85" s="94">
        <v>0.95904506290000002</v>
      </c>
      <c r="AQ85" s="94">
        <v>7.2828226600000004E-2</v>
      </c>
      <c r="AR85" s="94">
        <v>0.9109968906</v>
      </c>
      <c r="AS85" s="94">
        <v>0.82278496649999999</v>
      </c>
      <c r="AT85" s="94">
        <v>1.0086661380999999</v>
      </c>
      <c r="AU85" s="92">
        <v>1</v>
      </c>
      <c r="AV85" s="92">
        <v>2</v>
      </c>
      <c r="AW85" s="92">
        <v>3</v>
      </c>
      <c r="AX85" s="92" t="s">
        <v>28</v>
      </c>
      <c r="AY85" s="92" t="s">
        <v>28</v>
      </c>
      <c r="AZ85" s="92" t="s">
        <v>28</v>
      </c>
      <c r="BA85" s="92" t="s">
        <v>28</v>
      </c>
      <c r="BB85" s="92" t="s">
        <v>28</v>
      </c>
      <c r="BC85" s="98" t="s">
        <v>235</v>
      </c>
      <c r="BD85" s="99">
        <v>3228</v>
      </c>
      <c r="BE85" s="99">
        <v>3236</v>
      </c>
      <c r="BF85" s="99">
        <v>2875</v>
      </c>
    </row>
    <row r="86" spans="1:93" x14ac:dyDescent="0.3">
      <c r="A86" s="9"/>
      <c r="B86" t="s">
        <v>100</v>
      </c>
      <c r="C86" s="92">
        <v>4070</v>
      </c>
      <c r="D86" s="105">
        <v>36656</v>
      </c>
      <c r="E86" s="106">
        <v>0.11154673430000001</v>
      </c>
      <c r="F86" s="94">
        <v>0.1017466039</v>
      </c>
      <c r="G86" s="94">
        <v>0.12229080339999999</v>
      </c>
      <c r="H86" s="94">
        <v>3.3014200000000001E-4</v>
      </c>
      <c r="I86" s="95">
        <v>0.1110323003</v>
      </c>
      <c r="J86" s="94">
        <v>0.1076730212</v>
      </c>
      <c r="K86" s="94">
        <v>0.11449638519999999</v>
      </c>
      <c r="L86" s="94">
        <v>0.84496795989999995</v>
      </c>
      <c r="M86" s="94">
        <v>0.77073184500000003</v>
      </c>
      <c r="N86" s="94">
        <v>0.9263544226</v>
      </c>
      <c r="O86" s="105">
        <v>4235</v>
      </c>
      <c r="P86" s="105">
        <v>37614</v>
      </c>
      <c r="Q86" s="106">
        <v>0.1093355832</v>
      </c>
      <c r="R86" s="94">
        <v>9.9803850299999997E-2</v>
      </c>
      <c r="S86" s="94">
        <v>0.1197776409</v>
      </c>
      <c r="T86" s="94">
        <v>1.25916163E-2</v>
      </c>
      <c r="U86" s="95">
        <v>0.11259105649999999</v>
      </c>
      <c r="V86" s="94">
        <v>0.1092506315</v>
      </c>
      <c r="W86" s="94">
        <v>0.11603361769999999</v>
      </c>
      <c r="X86" s="94">
        <v>0.89036779529999999</v>
      </c>
      <c r="Y86" s="94">
        <v>0.81274669789999998</v>
      </c>
      <c r="Z86" s="94">
        <v>0.97540206939999996</v>
      </c>
      <c r="AA86" s="105">
        <v>3714</v>
      </c>
      <c r="AB86" s="105">
        <v>40116</v>
      </c>
      <c r="AC86" s="106">
        <v>8.7034275899999999E-2</v>
      </c>
      <c r="AD86" s="94">
        <v>7.9391820099999996E-2</v>
      </c>
      <c r="AE86" s="94">
        <v>9.5412413599999996E-2</v>
      </c>
      <c r="AF86" s="94">
        <v>6.0685045200000003E-2</v>
      </c>
      <c r="AG86" s="95">
        <v>9.2581513599999998E-2</v>
      </c>
      <c r="AH86" s="94">
        <v>8.9651386200000002E-2</v>
      </c>
      <c r="AI86" s="94">
        <v>9.5607408000000005E-2</v>
      </c>
      <c r="AJ86" s="94">
        <v>0.91579817500000005</v>
      </c>
      <c r="AK86" s="94">
        <v>0.83538218959999999</v>
      </c>
      <c r="AL86" s="94">
        <v>1.0039552049</v>
      </c>
      <c r="AM86" s="94">
        <v>6.5593190000000003E-6</v>
      </c>
      <c r="AN86" s="94">
        <v>0.79602882549999998</v>
      </c>
      <c r="AO86" s="94">
        <v>0.72085921679999998</v>
      </c>
      <c r="AP86" s="94">
        <v>0.87903695520000003</v>
      </c>
      <c r="AQ86" s="94">
        <v>0.69155865699999997</v>
      </c>
      <c r="AR86" s="94">
        <v>0.98017735689999996</v>
      </c>
      <c r="AS86" s="94">
        <v>0.88786777729999999</v>
      </c>
      <c r="AT86" s="94">
        <v>1.082084152</v>
      </c>
      <c r="AU86" s="92">
        <v>1</v>
      </c>
      <c r="AV86" s="92" t="s">
        <v>28</v>
      </c>
      <c r="AW86" s="92" t="s">
        <v>28</v>
      </c>
      <c r="AX86" s="92" t="s">
        <v>28</v>
      </c>
      <c r="AY86" s="92" t="s">
        <v>232</v>
      </c>
      <c r="AZ86" s="92" t="s">
        <v>28</v>
      </c>
      <c r="BA86" s="92" t="s">
        <v>28</v>
      </c>
      <c r="BB86" s="92" t="s">
        <v>28</v>
      </c>
      <c r="BC86" s="98" t="s">
        <v>234</v>
      </c>
      <c r="BD86" s="99">
        <v>4070</v>
      </c>
      <c r="BE86" s="99">
        <v>4235</v>
      </c>
      <c r="BF86" s="99">
        <v>3714</v>
      </c>
    </row>
    <row r="87" spans="1:93" x14ac:dyDescent="0.3">
      <c r="A87" s="9"/>
      <c r="B87" t="s">
        <v>101</v>
      </c>
      <c r="C87" s="92">
        <v>4377</v>
      </c>
      <c r="D87" s="105">
        <v>42753</v>
      </c>
      <c r="E87" s="106">
        <v>0.1105121381</v>
      </c>
      <c r="F87" s="94">
        <v>0.1007551991</v>
      </c>
      <c r="G87" s="94">
        <v>0.1212139203</v>
      </c>
      <c r="H87" s="94">
        <v>1.6349309999999999E-4</v>
      </c>
      <c r="I87" s="95">
        <v>0.10237878039999999</v>
      </c>
      <c r="J87" s="94">
        <v>9.9390284699999998E-2</v>
      </c>
      <c r="K87" s="94">
        <v>0.1054571351</v>
      </c>
      <c r="L87" s="94">
        <v>0.83713088040000005</v>
      </c>
      <c r="M87" s="94">
        <v>0.76322194080000005</v>
      </c>
      <c r="N87" s="94">
        <v>0.91819701909999996</v>
      </c>
      <c r="O87" s="105">
        <v>4967</v>
      </c>
      <c r="P87" s="105">
        <v>47647</v>
      </c>
      <c r="Q87" s="106">
        <v>0.1092722228</v>
      </c>
      <c r="R87" s="94">
        <v>9.9756465899999994E-2</v>
      </c>
      <c r="S87" s="94">
        <v>0.1196956866</v>
      </c>
      <c r="T87" s="94">
        <v>1.2057573300000001E-2</v>
      </c>
      <c r="U87" s="95">
        <v>0.1042458077</v>
      </c>
      <c r="V87" s="94">
        <v>0.1013866722</v>
      </c>
      <c r="W87" s="94">
        <v>0.1071855717</v>
      </c>
      <c r="X87" s="94">
        <v>0.88985182380000005</v>
      </c>
      <c r="Y87" s="94">
        <v>0.81236082539999999</v>
      </c>
      <c r="Z87" s="94">
        <v>0.97473467899999999</v>
      </c>
      <c r="AA87" s="105">
        <v>4414</v>
      </c>
      <c r="AB87" s="105">
        <v>53586</v>
      </c>
      <c r="AC87" s="106">
        <v>8.5064378199999999E-2</v>
      </c>
      <c r="AD87" s="94">
        <v>7.7621088199999994E-2</v>
      </c>
      <c r="AE87" s="94">
        <v>9.3221424799999994E-2</v>
      </c>
      <c r="AF87" s="94">
        <v>1.7657832599999999E-2</v>
      </c>
      <c r="AG87" s="95">
        <v>8.2372261399999994E-2</v>
      </c>
      <c r="AH87" s="94">
        <v>7.9977718200000006E-2</v>
      </c>
      <c r="AI87" s="94">
        <v>8.4838497499999999E-2</v>
      </c>
      <c r="AJ87" s="94">
        <v>0.8950703794</v>
      </c>
      <c r="AK87" s="94">
        <v>0.81675007050000004</v>
      </c>
      <c r="AL87" s="94">
        <v>0.98090102850000005</v>
      </c>
      <c r="AM87" s="94">
        <v>6.7094213999999998E-7</v>
      </c>
      <c r="AN87" s="94">
        <v>0.77846296189999997</v>
      </c>
      <c r="AO87" s="94">
        <v>0.70525007289999997</v>
      </c>
      <c r="AP87" s="94">
        <v>0.85927617219999997</v>
      </c>
      <c r="AQ87" s="94">
        <v>0.82367797939999998</v>
      </c>
      <c r="AR87" s="94">
        <v>0.98878027940000002</v>
      </c>
      <c r="AS87" s="94">
        <v>0.89535682439999997</v>
      </c>
      <c r="AT87" s="94">
        <v>1.0919517383999999</v>
      </c>
      <c r="AU87" s="92">
        <v>1</v>
      </c>
      <c r="AV87" s="92" t="s">
        <v>28</v>
      </c>
      <c r="AW87" s="92" t="s">
        <v>28</v>
      </c>
      <c r="AX87" s="92" t="s">
        <v>28</v>
      </c>
      <c r="AY87" s="92" t="s">
        <v>232</v>
      </c>
      <c r="AZ87" s="92" t="s">
        <v>28</v>
      </c>
      <c r="BA87" s="92" t="s">
        <v>28</v>
      </c>
      <c r="BB87" s="92" t="s">
        <v>28</v>
      </c>
      <c r="BC87" s="98" t="s">
        <v>234</v>
      </c>
      <c r="BD87" s="99">
        <v>4377</v>
      </c>
      <c r="BE87" s="99">
        <v>4967</v>
      </c>
      <c r="BF87" s="99">
        <v>4414</v>
      </c>
    </row>
    <row r="88" spans="1:93" x14ac:dyDescent="0.3">
      <c r="A88" s="9"/>
      <c r="B88" t="s">
        <v>102</v>
      </c>
      <c r="C88" s="92">
        <v>2075</v>
      </c>
      <c r="D88" s="105">
        <v>15597</v>
      </c>
      <c r="E88" s="106">
        <v>0.12619279829999999</v>
      </c>
      <c r="F88" s="94">
        <v>0.1144821736</v>
      </c>
      <c r="G88" s="94">
        <v>0.13910132780000001</v>
      </c>
      <c r="H88" s="94">
        <v>0.36419432600000001</v>
      </c>
      <c r="I88" s="95">
        <v>0.13303840480000001</v>
      </c>
      <c r="J88" s="94">
        <v>0.1274355881</v>
      </c>
      <c r="K88" s="94">
        <v>0.13888755429999999</v>
      </c>
      <c r="L88" s="94">
        <v>0.95591208510000003</v>
      </c>
      <c r="M88" s="94">
        <v>0.86720395049999999</v>
      </c>
      <c r="N88" s="94">
        <v>1.0536943633</v>
      </c>
      <c r="O88" s="105">
        <v>1999</v>
      </c>
      <c r="P88" s="105">
        <v>16759</v>
      </c>
      <c r="Q88" s="106">
        <v>0.1156240706</v>
      </c>
      <c r="R88" s="94">
        <v>0.104911723</v>
      </c>
      <c r="S88" s="94">
        <v>0.1274302366</v>
      </c>
      <c r="T88" s="94">
        <v>0.22492195570000001</v>
      </c>
      <c r="U88" s="95">
        <v>0.1192791933</v>
      </c>
      <c r="V88" s="94">
        <v>0.11416329309999999</v>
      </c>
      <c r="W88" s="94">
        <v>0.12462434779999999</v>
      </c>
      <c r="X88" s="94">
        <v>0.94157771700000004</v>
      </c>
      <c r="Y88" s="94">
        <v>0.85434235439999995</v>
      </c>
      <c r="Z88" s="94">
        <v>1.0377205258</v>
      </c>
      <c r="AA88" s="105">
        <v>1682</v>
      </c>
      <c r="AB88" s="105">
        <v>16525</v>
      </c>
      <c r="AC88" s="106">
        <v>9.7510979100000006E-2</v>
      </c>
      <c r="AD88" s="94">
        <v>8.8306508899999997E-2</v>
      </c>
      <c r="AE88" s="94">
        <v>0.10767486060000001</v>
      </c>
      <c r="AF88" s="94">
        <v>0.61138603120000001</v>
      </c>
      <c r="AG88" s="95">
        <v>0.10178517400000001</v>
      </c>
      <c r="AH88" s="94">
        <v>9.7035284299999996E-2</v>
      </c>
      <c r="AI88" s="94">
        <v>0.1067675714</v>
      </c>
      <c r="AJ88" s="94">
        <v>1.026036878</v>
      </c>
      <c r="AK88" s="94">
        <v>0.92918495499999998</v>
      </c>
      <c r="AL88" s="94">
        <v>1.132983987</v>
      </c>
      <c r="AM88" s="94">
        <v>2.6583157999999999E-3</v>
      </c>
      <c r="AN88" s="94">
        <v>0.84334497659999996</v>
      </c>
      <c r="AO88" s="94">
        <v>0.75463813540000002</v>
      </c>
      <c r="AP88" s="94">
        <v>0.9424792045</v>
      </c>
      <c r="AQ88" s="94">
        <v>0.1166485343</v>
      </c>
      <c r="AR88" s="94">
        <v>0.91624935890000003</v>
      </c>
      <c r="AS88" s="94">
        <v>0.82141351910000004</v>
      </c>
      <c r="AT88" s="94">
        <v>1.0220344177</v>
      </c>
      <c r="AU88" s="92" t="s">
        <v>28</v>
      </c>
      <c r="AV88" s="92" t="s">
        <v>28</v>
      </c>
      <c r="AW88" s="92" t="s">
        <v>28</v>
      </c>
      <c r="AX88" s="92" t="s">
        <v>28</v>
      </c>
      <c r="AY88" s="92" t="s">
        <v>232</v>
      </c>
      <c r="AZ88" s="92" t="s">
        <v>28</v>
      </c>
      <c r="BA88" s="92" t="s">
        <v>28</v>
      </c>
      <c r="BB88" s="92" t="s">
        <v>28</v>
      </c>
      <c r="BC88" s="98" t="s">
        <v>275</v>
      </c>
      <c r="BD88" s="99">
        <v>2075</v>
      </c>
      <c r="BE88" s="99">
        <v>1999</v>
      </c>
      <c r="BF88" s="99">
        <v>1682</v>
      </c>
    </row>
    <row r="89" spans="1:93" x14ac:dyDescent="0.3">
      <c r="A89" s="9"/>
      <c r="B89" t="s">
        <v>150</v>
      </c>
      <c r="C89" s="92">
        <v>4621</v>
      </c>
      <c r="D89" s="105">
        <v>40150</v>
      </c>
      <c r="E89" s="106">
        <v>0.1228991723</v>
      </c>
      <c r="F89" s="94">
        <v>0.1121689565</v>
      </c>
      <c r="G89" s="94">
        <v>0.13465585329999999</v>
      </c>
      <c r="H89" s="94">
        <v>0.1248556039</v>
      </c>
      <c r="I89" s="95">
        <v>0.1150933998</v>
      </c>
      <c r="J89" s="94">
        <v>0.1118223684</v>
      </c>
      <c r="K89" s="94">
        <v>0.1184601154</v>
      </c>
      <c r="L89" s="94">
        <v>0.93096282529999996</v>
      </c>
      <c r="M89" s="94">
        <v>0.84968130159999999</v>
      </c>
      <c r="N89" s="94">
        <v>1.0200198360999999</v>
      </c>
      <c r="O89" s="105">
        <v>4585</v>
      </c>
      <c r="P89" s="105">
        <v>43755</v>
      </c>
      <c r="Q89" s="106">
        <v>0.106885549</v>
      </c>
      <c r="R89" s="94">
        <v>9.7583339800000002E-2</v>
      </c>
      <c r="S89" s="94">
        <v>0.11707449859999999</v>
      </c>
      <c r="T89" s="94">
        <v>2.8132897999999999E-3</v>
      </c>
      <c r="U89" s="95">
        <v>0.1047880242</v>
      </c>
      <c r="V89" s="94">
        <v>0.1017983777</v>
      </c>
      <c r="W89" s="94">
        <v>0.1078654716</v>
      </c>
      <c r="X89" s="94">
        <v>0.87041608800000003</v>
      </c>
      <c r="Y89" s="94">
        <v>0.79466410300000001</v>
      </c>
      <c r="Z89" s="94">
        <v>0.95338919099999997</v>
      </c>
      <c r="AA89" s="105">
        <v>4005</v>
      </c>
      <c r="AB89" s="105">
        <v>44935</v>
      </c>
      <c r="AC89" s="106">
        <v>8.6826890700000006E-2</v>
      </c>
      <c r="AD89" s="94">
        <v>7.9231793499999995E-2</v>
      </c>
      <c r="AE89" s="94">
        <v>9.5150047900000007E-2</v>
      </c>
      <c r="AF89" s="94">
        <v>5.30636019E-2</v>
      </c>
      <c r="AG89" s="95">
        <v>8.9128741499999997E-2</v>
      </c>
      <c r="AH89" s="94">
        <v>8.6410695400000001E-2</v>
      </c>
      <c r="AI89" s="94">
        <v>9.1932283700000006E-2</v>
      </c>
      <c r="AJ89" s="94">
        <v>0.91361601219999999</v>
      </c>
      <c r="AK89" s="94">
        <v>0.83369834669999998</v>
      </c>
      <c r="AL89" s="94">
        <v>1.001194522</v>
      </c>
      <c r="AM89" s="94">
        <v>3.6663499999999999E-5</v>
      </c>
      <c r="AN89" s="94">
        <v>0.81233517099999997</v>
      </c>
      <c r="AO89" s="94">
        <v>0.73599218789999998</v>
      </c>
      <c r="AP89" s="94">
        <v>0.89659705749999996</v>
      </c>
      <c r="AQ89" s="94">
        <v>5.3318734000000001E-3</v>
      </c>
      <c r="AR89" s="94">
        <v>0.8697011295</v>
      </c>
      <c r="AS89" s="94">
        <v>0.78835291269999996</v>
      </c>
      <c r="AT89" s="94">
        <v>0.95944347060000001</v>
      </c>
      <c r="AU89" s="92" t="s">
        <v>28</v>
      </c>
      <c r="AV89" s="92">
        <v>2</v>
      </c>
      <c r="AW89" s="92" t="s">
        <v>28</v>
      </c>
      <c r="AX89" s="92" t="s">
        <v>28</v>
      </c>
      <c r="AY89" s="92" t="s">
        <v>232</v>
      </c>
      <c r="AZ89" s="92" t="s">
        <v>28</v>
      </c>
      <c r="BA89" s="92" t="s">
        <v>28</v>
      </c>
      <c r="BB89" s="92" t="s">
        <v>28</v>
      </c>
      <c r="BC89" s="98" t="s">
        <v>441</v>
      </c>
      <c r="BD89" s="99">
        <v>4621</v>
      </c>
      <c r="BE89" s="99">
        <v>4585</v>
      </c>
      <c r="BF89" s="99">
        <v>4005</v>
      </c>
    </row>
    <row r="90" spans="1:93" x14ac:dyDescent="0.3">
      <c r="A90" s="9"/>
      <c r="B90" t="s">
        <v>151</v>
      </c>
      <c r="C90" s="92">
        <v>3527</v>
      </c>
      <c r="D90" s="105">
        <v>27436</v>
      </c>
      <c r="E90" s="106">
        <v>0.12824491139999999</v>
      </c>
      <c r="F90" s="94">
        <v>0.1168223535</v>
      </c>
      <c r="G90" s="94">
        <v>0.14078433460000001</v>
      </c>
      <c r="H90" s="94">
        <v>0.54291226059999997</v>
      </c>
      <c r="I90" s="95">
        <v>0.12855372500000001</v>
      </c>
      <c r="J90" s="94">
        <v>0.12438038899999999</v>
      </c>
      <c r="K90" s="94">
        <v>0.1328670891</v>
      </c>
      <c r="L90" s="94">
        <v>0.97145686850000001</v>
      </c>
      <c r="M90" s="94">
        <v>0.8849308441</v>
      </c>
      <c r="N90" s="94">
        <v>1.0664431617000001</v>
      </c>
      <c r="O90" s="105">
        <v>3375</v>
      </c>
      <c r="P90" s="105">
        <v>28839</v>
      </c>
      <c r="Q90" s="106">
        <v>0.11624656060000001</v>
      </c>
      <c r="R90" s="94">
        <v>0.10590772549999999</v>
      </c>
      <c r="S90" s="94">
        <v>0.1275946848</v>
      </c>
      <c r="T90" s="94">
        <v>0.24861722189999999</v>
      </c>
      <c r="U90" s="95">
        <v>0.1170290232</v>
      </c>
      <c r="V90" s="94">
        <v>0.113146631</v>
      </c>
      <c r="W90" s="94">
        <v>0.12104463159999999</v>
      </c>
      <c r="X90" s="94">
        <v>0.94664692770000003</v>
      </c>
      <c r="Y90" s="94">
        <v>0.86245324109999999</v>
      </c>
      <c r="Z90" s="94">
        <v>1.0390596997999999</v>
      </c>
      <c r="AA90" s="105">
        <v>2718</v>
      </c>
      <c r="AB90" s="105">
        <v>28973</v>
      </c>
      <c r="AC90" s="106">
        <v>9.1776038700000007E-2</v>
      </c>
      <c r="AD90" s="94">
        <v>8.3480574299999999E-2</v>
      </c>
      <c r="AE90" s="94">
        <v>0.10089582330000001</v>
      </c>
      <c r="AF90" s="94">
        <v>0.47015104489999998</v>
      </c>
      <c r="AG90" s="95">
        <v>9.3811479700000006E-2</v>
      </c>
      <c r="AH90" s="94">
        <v>9.0350162400000003E-2</v>
      </c>
      <c r="AI90" s="94">
        <v>9.7405400000000003E-2</v>
      </c>
      <c r="AJ90" s="94">
        <v>0.96569228500000004</v>
      </c>
      <c r="AK90" s="94">
        <v>0.87840516690000003</v>
      </c>
      <c r="AL90" s="94">
        <v>1.0616531236</v>
      </c>
      <c r="AM90" s="94">
        <v>7.6588853999999992E-6</v>
      </c>
      <c r="AN90" s="94">
        <v>0.78949465839999999</v>
      </c>
      <c r="AO90" s="94">
        <v>0.71184450070000005</v>
      </c>
      <c r="AP90" s="94">
        <v>0.87561513089999998</v>
      </c>
      <c r="AQ90" s="94">
        <v>5.8819883199999999E-2</v>
      </c>
      <c r="AR90" s="94">
        <v>0.9064418957</v>
      </c>
      <c r="AS90" s="94">
        <v>0.81863426230000003</v>
      </c>
      <c r="AT90" s="94">
        <v>1.0036678749000001</v>
      </c>
      <c r="AU90" s="92" t="s">
        <v>28</v>
      </c>
      <c r="AV90" s="92" t="s">
        <v>28</v>
      </c>
      <c r="AW90" s="92" t="s">
        <v>28</v>
      </c>
      <c r="AX90" s="92" t="s">
        <v>28</v>
      </c>
      <c r="AY90" s="92" t="s">
        <v>232</v>
      </c>
      <c r="AZ90" s="92" t="s">
        <v>28</v>
      </c>
      <c r="BA90" s="92" t="s">
        <v>28</v>
      </c>
      <c r="BB90" s="92" t="s">
        <v>28</v>
      </c>
      <c r="BC90" s="98" t="s">
        <v>275</v>
      </c>
      <c r="BD90" s="99">
        <v>3527</v>
      </c>
      <c r="BE90" s="99">
        <v>3375</v>
      </c>
      <c r="BF90" s="99">
        <v>2718</v>
      </c>
    </row>
    <row r="91" spans="1:93" x14ac:dyDescent="0.3">
      <c r="A91" s="9"/>
      <c r="B91" t="s">
        <v>103</v>
      </c>
      <c r="C91" s="92">
        <v>4385</v>
      </c>
      <c r="D91" s="105">
        <v>36632</v>
      </c>
      <c r="E91" s="106">
        <v>0.12633295319999999</v>
      </c>
      <c r="F91" s="94">
        <v>0.11519345590000001</v>
      </c>
      <c r="G91" s="94">
        <v>0.13854966799999999</v>
      </c>
      <c r="H91" s="94">
        <v>0.35040328659999997</v>
      </c>
      <c r="I91" s="95">
        <v>0.11970408389999999</v>
      </c>
      <c r="J91" s="94">
        <v>0.11621299440000001</v>
      </c>
      <c r="K91" s="94">
        <v>0.1233000472</v>
      </c>
      <c r="L91" s="94">
        <v>0.95697376040000004</v>
      </c>
      <c r="M91" s="94">
        <v>0.87259192360000004</v>
      </c>
      <c r="N91" s="94">
        <v>1.0495155333999999</v>
      </c>
      <c r="O91" s="105">
        <v>4772</v>
      </c>
      <c r="P91" s="105">
        <v>39916</v>
      </c>
      <c r="Q91" s="106">
        <v>0.12543412640000001</v>
      </c>
      <c r="R91" s="94">
        <v>0.11449445060000001</v>
      </c>
      <c r="S91" s="94">
        <v>0.13741906249999999</v>
      </c>
      <c r="T91" s="94">
        <v>0.64827900309999997</v>
      </c>
      <c r="U91" s="95">
        <v>0.1195510572</v>
      </c>
      <c r="V91" s="94">
        <v>0.11620676019999999</v>
      </c>
      <c r="W91" s="94">
        <v>0.1229915993</v>
      </c>
      <c r="X91" s="94">
        <v>1.021465321</v>
      </c>
      <c r="Y91" s="94">
        <v>0.9323787241</v>
      </c>
      <c r="Z91" s="94">
        <v>1.1190639330000001</v>
      </c>
      <c r="AA91" s="105">
        <v>4177</v>
      </c>
      <c r="AB91" s="105">
        <v>44176</v>
      </c>
      <c r="AC91" s="106">
        <v>9.7930300100000006E-2</v>
      </c>
      <c r="AD91" s="94">
        <v>8.9329582599999999E-2</v>
      </c>
      <c r="AE91" s="94">
        <v>0.107359101</v>
      </c>
      <c r="AF91" s="94">
        <v>0.52247216340000002</v>
      </c>
      <c r="AG91" s="95">
        <v>9.4553603799999997E-2</v>
      </c>
      <c r="AH91" s="94">
        <v>9.1729209199999995E-2</v>
      </c>
      <c r="AI91" s="94">
        <v>9.7464963000000002E-2</v>
      </c>
      <c r="AJ91" s="94">
        <v>1.0304490874000001</v>
      </c>
      <c r="AK91" s="94">
        <v>0.93995001330000005</v>
      </c>
      <c r="AL91" s="94">
        <v>1.1296614784000001</v>
      </c>
      <c r="AM91" s="94">
        <v>1.0148147E-6</v>
      </c>
      <c r="AN91" s="94">
        <v>0.78073091390000005</v>
      </c>
      <c r="AO91" s="94">
        <v>0.70697444099999995</v>
      </c>
      <c r="AP91" s="94">
        <v>0.8621821731</v>
      </c>
      <c r="AQ91" s="94">
        <v>0.88788060629999999</v>
      </c>
      <c r="AR91" s="94">
        <v>0.99288525409999995</v>
      </c>
      <c r="AS91" s="94">
        <v>0.89906371730000001</v>
      </c>
      <c r="AT91" s="94">
        <v>1.0964975105000001</v>
      </c>
      <c r="AU91" s="92" t="s">
        <v>28</v>
      </c>
      <c r="AV91" s="92" t="s">
        <v>28</v>
      </c>
      <c r="AW91" s="92" t="s">
        <v>28</v>
      </c>
      <c r="AX91" s="92" t="s">
        <v>28</v>
      </c>
      <c r="AY91" s="92" t="s">
        <v>232</v>
      </c>
      <c r="AZ91" s="92" t="s">
        <v>28</v>
      </c>
      <c r="BA91" s="92" t="s">
        <v>28</v>
      </c>
      <c r="BB91" s="92" t="s">
        <v>28</v>
      </c>
      <c r="BC91" s="98" t="s">
        <v>275</v>
      </c>
      <c r="BD91" s="99">
        <v>4385</v>
      </c>
      <c r="BE91" s="99">
        <v>4772</v>
      </c>
      <c r="BF91" s="99">
        <v>4177</v>
      </c>
    </row>
    <row r="92" spans="1:93" x14ac:dyDescent="0.3">
      <c r="A92" s="9"/>
      <c r="B92" t="s">
        <v>113</v>
      </c>
      <c r="C92" s="92">
        <v>2877</v>
      </c>
      <c r="D92" s="105">
        <v>27938</v>
      </c>
      <c r="E92" s="106">
        <v>0.11270599219999999</v>
      </c>
      <c r="F92" s="94">
        <v>0.1024844841</v>
      </c>
      <c r="G92" s="94">
        <v>0.12394696400000001</v>
      </c>
      <c r="H92" s="94">
        <v>1.1152458E-3</v>
      </c>
      <c r="I92" s="95">
        <v>0.1029780228</v>
      </c>
      <c r="J92" s="94">
        <v>9.9283042399999993E-2</v>
      </c>
      <c r="K92" s="94">
        <v>0.1068105178</v>
      </c>
      <c r="L92" s="94">
        <v>0.85374935340000002</v>
      </c>
      <c r="M92" s="94">
        <v>0.7763212974</v>
      </c>
      <c r="N92" s="94">
        <v>0.93889986120000002</v>
      </c>
      <c r="O92" s="105">
        <v>2859</v>
      </c>
      <c r="P92" s="105">
        <v>30830</v>
      </c>
      <c r="Q92" s="106">
        <v>9.9897434300000004E-2</v>
      </c>
      <c r="R92" s="94">
        <v>9.0872734799999993E-2</v>
      </c>
      <c r="S92" s="94">
        <v>0.1098183895</v>
      </c>
      <c r="T92" s="94">
        <v>1.9332699999999999E-5</v>
      </c>
      <c r="U92" s="95">
        <v>9.2734349699999996E-2</v>
      </c>
      <c r="V92" s="94">
        <v>8.9396657500000004E-2</v>
      </c>
      <c r="W92" s="94">
        <v>9.6196657099999999E-2</v>
      </c>
      <c r="X92" s="94">
        <v>0.81350879340000004</v>
      </c>
      <c r="Y92" s="94">
        <v>0.74001669169999995</v>
      </c>
      <c r="Z92" s="94">
        <v>0.89429949939999998</v>
      </c>
      <c r="AA92" s="105">
        <v>2306</v>
      </c>
      <c r="AB92" s="105">
        <v>32712</v>
      </c>
      <c r="AC92" s="106">
        <v>7.4296997300000001E-2</v>
      </c>
      <c r="AD92" s="94">
        <v>6.7474811199999998E-2</v>
      </c>
      <c r="AE92" s="94">
        <v>8.1808955099999997E-2</v>
      </c>
      <c r="AF92" s="94">
        <v>5.4485968000000003E-7</v>
      </c>
      <c r="AG92" s="95">
        <v>7.0494008299999994E-2</v>
      </c>
      <c r="AH92" s="94">
        <v>6.7674730000000002E-2</v>
      </c>
      <c r="AI92" s="94">
        <v>7.3430735699999999E-2</v>
      </c>
      <c r="AJ92" s="94">
        <v>0.78177308710000004</v>
      </c>
      <c r="AK92" s="94">
        <v>0.70998820149999997</v>
      </c>
      <c r="AL92" s="94">
        <v>0.86081593810000001</v>
      </c>
      <c r="AM92" s="94">
        <v>4.8452065E-8</v>
      </c>
      <c r="AN92" s="94">
        <v>0.74373278750000005</v>
      </c>
      <c r="AO92" s="94">
        <v>0.66870338829999998</v>
      </c>
      <c r="AP92" s="94">
        <v>0.82718058409999995</v>
      </c>
      <c r="AQ92" s="94">
        <v>2.42084651E-2</v>
      </c>
      <c r="AR92" s="94">
        <v>0.88635424249999994</v>
      </c>
      <c r="AS92" s="94">
        <v>0.79807805519999997</v>
      </c>
      <c r="AT92" s="94">
        <v>0.98439474449999997</v>
      </c>
      <c r="AU92" s="92">
        <v>1</v>
      </c>
      <c r="AV92" s="92">
        <v>2</v>
      </c>
      <c r="AW92" s="92">
        <v>3</v>
      </c>
      <c r="AX92" s="92" t="s">
        <v>28</v>
      </c>
      <c r="AY92" s="92" t="s">
        <v>232</v>
      </c>
      <c r="AZ92" s="92" t="s">
        <v>28</v>
      </c>
      <c r="BA92" s="92" t="s">
        <v>28</v>
      </c>
      <c r="BB92" s="92" t="s">
        <v>28</v>
      </c>
      <c r="BC92" s="98" t="s">
        <v>238</v>
      </c>
      <c r="BD92" s="99">
        <v>2877</v>
      </c>
      <c r="BE92" s="99">
        <v>2859</v>
      </c>
      <c r="BF92" s="99">
        <v>2306</v>
      </c>
    </row>
    <row r="93" spans="1:93" x14ac:dyDescent="0.3">
      <c r="A93" s="9"/>
      <c r="B93" t="s">
        <v>112</v>
      </c>
      <c r="C93" s="92">
        <v>659</v>
      </c>
      <c r="D93" s="105">
        <v>5091</v>
      </c>
      <c r="E93" s="106">
        <v>0.12911656220000001</v>
      </c>
      <c r="F93" s="94">
        <v>0.11478892490000001</v>
      </c>
      <c r="G93" s="94">
        <v>0.14523253580000001</v>
      </c>
      <c r="H93" s="94">
        <v>0.71162656629999999</v>
      </c>
      <c r="I93" s="95">
        <v>0.12944411710000001</v>
      </c>
      <c r="J93" s="94">
        <v>0.1199290002</v>
      </c>
      <c r="K93" s="94">
        <v>0.13971415940000001</v>
      </c>
      <c r="L93" s="94">
        <v>0.97805963480000002</v>
      </c>
      <c r="M93" s="94">
        <v>0.86952759589999995</v>
      </c>
      <c r="N93" s="94">
        <v>1.1001383436000001</v>
      </c>
      <c r="O93" s="105">
        <v>648</v>
      </c>
      <c r="P93" s="105">
        <v>5505</v>
      </c>
      <c r="Q93" s="106">
        <v>0.11553624949999999</v>
      </c>
      <c r="R93" s="94">
        <v>0.1027226071</v>
      </c>
      <c r="S93" s="94">
        <v>0.12994826870000001</v>
      </c>
      <c r="T93" s="94">
        <v>0.3094553666</v>
      </c>
      <c r="U93" s="95">
        <v>0.11771117170000001</v>
      </c>
      <c r="V93" s="94">
        <v>0.1089881618</v>
      </c>
      <c r="W93" s="94">
        <v>0.12713233900000001</v>
      </c>
      <c r="X93" s="94">
        <v>0.94086255169999999</v>
      </c>
      <c r="Y93" s="94">
        <v>0.83651541949999997</v>
      </c>
      <c r="Z93" s="94">
        <v>1.0582259699000001</v>
      </c>
      <c r="AA93" s="105">
        <v>640</v>
      </c>
      <c r="AB93" s="105">
        <v>7014</v>
      </c>
      <c r="AC93" s="106">
        <v>9.3766691400000005E-2</v>
      </c>
      <c r="AD93" s="94">
        <v>8.3347625600000003E-2</v>
      </c>
      <c r="AE93" s="94">
        <v>0.105488217</v>
      </c>
      <c r="AF93" s="94">
        <v>0.82289085920000005</v>
      </c>
      <c r="AG93" s="95">
        <v>9.1246079300000005E-2</v>
      </c>
      <c r="AH93" s="94">
        <v>8.4443751100000006E-2</v>
      </c>
      <c r="AI93" s="94">
        <v>9.8596365899999996E-2</v>
      </c>
      <c r="AJ93" s="94">
        <v>0.98663847100000002</v>
      </c>
      <c r="AK93" s="94">
        <v>0.87700624439999997</v>
      </c>
      <c r="AL93" s="94">
        <v>1.1099755318</v>
      </c>
      <c r="AM93" s="94">
        <v>4.5059517E-3</v>
      </c>
      <c r="AN93" s="94">
        <v>0.81157811319999995</v>
      </c>
      <c r="AO93" s="94">
        <v>0.70269206610000001</v>
      </c>
      <c r="AP93" s="94">
        <v>0.9373366595</v>
      </c>
      <c r="AQ93" s="94">
        <v>0.12958121780000001</v>
      </c>
      <c r="AR93" s="94">
        <v>0.89482129570000002</v>
      </c>
      <c r="AS93" s="94">
        <v>0.77504768530000001</v>
      </c>
      <c r="AT93" s="94">
        <v>1.0331043708000001</v>
      </c>
      <c r="AU93" s="92" t="s">
        <v>28</v>
      </c>
      <c r="AV93" s="92" t="s">
        <v>28</v>
      </c>
      <c r="AW93" s="92" t="s">
        <v>28</v>
      </c>
      <c r="AX93" s="92" t="s">
        <v>28</v>
      </c>
      <c r="AY93" s="92" t="s">
        <v>232</v>
      </c>
      <c r="AZ93" s="92" t="s">
        <v>28</v>
      </c>
      <c r="BA93" s="92" t="s">
        <v>28</v>
      </c>
      <c r="BB93" s="92" t="s">
        <v>28</v>
      </c>
      <c r="BC93" s="98" t="s">
        <v>275</v>
      </c>
      <c r="BD93" s="99">
        <v>659</v>
      </c>
      <c r="BE93" s="99">
        <v>648</v>
      </c>
      <c r="BF93" s="99">
        <v>640</v>
      </c>
    </row>
    <row r="94" spans="1:93" x14ac:dyDescent="0.3">
      <c r="A94" s="9"/>
      <c r="B94" t="s">
        <v>114</v>
      </c>
      <c r="C94" s="92">
        <v>4951</v>
      </c>
      <c r="D94" s="105">
        <v>38885</v>
      </c>
      <c r="E94" s="106">
        <v>0.1314333241</v>
      </c>
      <c r="F94" s="94">
        <v>0.1200049499</v>
      </c>
      <c r="G94" s="94">
        <v>0.14395005120000001</v>
      </c>
      <c r="H94" s="94">
        <v>0.92446283650000005</v>
      </c>
      <c r="I94" s="95">
        <v>0.12732416099999999</v>
      </c>
      <c r="J94" s="94">
        <v>0.1238264987</v>
      </c>
      <c r="K94" s="94">
        <v>0.13092061990000001</v>
      </c>
      <c r="L94" s="94">
        <v>0.99560913579999999</v>
      </c>
      <c r="M94" s="94">
        <v>0.90903905309999999</v>
      </c>
      <c r="N94" s="94">
        <v>1.0904235059</v>
      </c>
      <c r="O94" s="105">
        <v>5056</v>
      </c>
      <c r="P94" s="105">
        <v>43266</v>
      </c>
      <c r="Q94" s="106">
        <v>0.1172383468</v>
      </c>
      <c r="R94" s="94">
        <v>0.1071137405</v>
      </c>
      <c r="S94" s="94">
        <v>0.1283199512</v>
      </c>
      <c r="T94" s="94">
        <v>0.31466917620000001</v>
      </c>
      <c r="U94" s="95">
        <v>0.11685850320000001</v>
      </c>
      <c r="V94" s="94">
        <v>0.1136813867</v>
      </c>
      <c r="W94" s="94">
        <v>0.12012441240000001</v>
      </c>
      <c r="X94" s="94">
        <v>0.95472347909999999</v>
      </c>
      <c r="Y94" s="94">
        <v>0.87227435239999995</v>
      </c>
      <c r="Z94" s="94">
        <v>1.0449658632000001</v>
      </c>
      <c r="AA94" s="105">
        <v>4487</v>
      </c>
      <c r="AB94" s="105">
        <v>49184</v>
      </c>
      <c r="AC94" s="106">
        <v>9.1674973100000001E-2</v>
      </c>
      <c r="AD94" s="94">
        <v>8.3702010600000001E-2</v>
      </c>
      <c r="AE94" s="94">
        <v>0.10040739310000001</v>
      </c>
      <c r="AF94" s="94">
        <v>0.43790149270000001</v>
      </c>
      <c r="AG94" s="95">
        <v>9.1228854900000003E-2</v>
      </c>
      <c r="AH94" s="94">
        <v>8.8598198599999997E-2</v>
      </c>
      <c r="AI94" s="94">
        <v>9.3937620599999994E-2</v>
      </c>
      <c r="AJ94" s="94">
        <v>0.96462884530000004</v>
      </c>
      <c r="AK94" s="94">
        <v>0.88073517960000003</v>
      </c>
      <c r="AL94" s="94">
        <v>1.0565137294</v>
      </c>
      <c r="AM94" s="94">
        <v>7.6604546E-7</v>
      </c>
      <c r="AN94" s="94">
        <v>0.78195381949999998</v>
      </c>
      <c r="AO94" s="94">
        <v>0.70930510660000001</v>
      </c>
      <c r="AP94" s="94">
        <v>0.86204338609999998</v>
      </c>
      <c r="AQ94" s="94">
        <v>2.11395009E-2</v>
      </c>
      <c r="AR94" s="94">
        <v>0.89199864340000001</v>
      </c>
      <c r="AS94" s="94">
        <v>0.80940752559999996</v>
      </c>
      <c r="AT94" s="94">
        <v>0.98301727459999999</v>
      </c>
      <c r="AU94" s="92" t="s">
        <v>28</v>
      </c>
      <c r="AV94" s="92" t="s">
        <v>28</v>
      </c>
      <c r="AW94" s="92" t="s">
        <v>28</v>
      </c>
      <c r="AX94" s="92" t="s">
        <v>28</v>
      </c>
      <c r="AY94" s="92" t="s">
        <v>232</v>
      </c>
      <c r="AZ94" s="92" t="s">
        <v>28</v>
      </c>
      <c r="BA94" s="92" t="s">
        <v>28</v>
      </c>
      <c r="BB94" s="92" t="s">
        <v>28</v>
      </c>
      <c r="BC94" s="98" t="s">
        <v>275</v>
      </c>
      <c r="BD94" s="99">
        <v>4951</v>
      </c>
      <c r="BE94" s="99">
        <v>5056</v>
      </c>
      <c r="BF94" s="99">
        <v>4487</v>
      </c>
    </row>
    <row r="95" spans="1:93" x14ac:dyDescent="0.3">
      <c r="A95" s="9"/>
      <c r="B95" t="s">
        <v>104</v>
      </c>
      <c r="C95" s="92">
        <v>3993</v>
      </c>
      <c r="D95" s="105">
        <v>36684</v>
      </c>
      <c r="E95" s="106">
        <v>0.1105931109</v>
      </c>
      <c r="F95" s="94">
        <v>0.1008763572</v>
      </c>
      <c r="G95" s="94">
        <v>0.1212458154</v>
      </c>
      <c r="H95" s="94">
        <v>1.611324E-4</v>
      </c>
      <c r="I95" s="95">
        <v>0.1088485443</v>
      </c>
      <c r="J95" s="94">
        <v>0.1055242212</v>
      </c>
      <c r="K95" s="94">
        <v>0.1122775934</v>
      </c>
      <c r="L95" s="94">
        <v>0.83774425050000001</v>
      </c>
      <c r="M95" s="94">
        <v>0.764139715</v>
      </c>
      <c r="N95" s="94">
        <v>0.91843862519999997</v>
      </c>
      <c r="O95" s="105">
        <v>4070</v>
      </c>
      <c r="P95" s="105">
        <v>39603</v>
      </c>
      <c r="Q95" s="106">
        <v>0.1045399134</v>
      </c>
      <c r="R95" s="94">
        <v>9.5399619399999996E-2</v>
      </c>
      <c r="S95" s="94">
        <v>0.1145559444</v>
      </c>
      <c r="T95" s="94">
        <v>5.6407069999999998E-4</v>
      </c>
      <c r="U95" s="95">
        <v>0.10276999219999999</v>
      </c>
      <c r="V95" s="94">
        <v>9.9660688999999997E-2</v>
      </c>
      <c r="W95" s="94">
        <v>0.1059763022</v>
      </c>
      <c r="X95" s="94">
        <v>0.85131454500000003</v>
      </c>
      <c r="Y95" s="94">
        <v>0.77688110629999996</v>
      </c>
      <c r="Z95" s="94">
        <v>0.93287949560000005</v>
      </c>
      <c r="AA95" s="105">
        <v>3333</v>
      </c>
      <c r="AB95" s="105">
        <v>40871</v>
      </c>
      <c r="AC95" s="106">
        <v>8.0315048200000003E-2</v>
      </c>
      <c r="AD95" s="94">
        <v>7.3201821400000006E-2</v>
      </c>
      <c r="AE95" s="94">
        <v>8.8119487199999999E-2</v>
      </c>
      <c r="AF95" s="94">
        <v>3.7502340000000002E-4</v>
      </c>
      <c r="AG95" s="95">
        <v>8.1549264799999993E-2</v>
      </c>
      <c r="AH95" s="94">
        <v>7.8827194399999995E-2</v>
      </c>
      <c r="AI95" s="94">
        <v>8.4365334E-2</v>
      </c>
      <c r="AJ95" s="94">
        <v>0.84509664510000004</v>
      </c>
      <c r="AK95" s="94">
        <v>0.77024935000000005</v>
      </c>
      <c r="AL95" s="94">
        <v>0.92721706230000001</v>
      </c>
      <c r="AM95" s="94">
        <v>2.5267696999999998E-7</v>
      </c>
      <c r="AN95" s="94">
        <v>0.7682716154</v>
      </c>
      <c r="AO95" s="94">
        <v>0.69501269779999997</v>
      </c>
      <c r="AP95" s="94">
        <v>0.84925250569999999</v>
      </c>
      <c r="AQ95" s="94">
        <v>0.26593676179999998</v>
      </c>
      <c r="AR95" s="94">
        <v>0.94526605289999999</v>
      </c>
      <c r="AS95" s="94">
        <v>0.85602181850000003</v>
      </c>
      <c r="AT95" s="94">
        <v>1.0438144115000001</v>
      </c>
      <c r="AU95" s="92">
        <v>1</v>
      </c>
      <c r="AV95" s="92">
        <v>2</v>
      </c>
      <c r="AW95" s="92">
        <v>3</v>
      </c>
      <c r="AX95" s="92" t="s">
        <v>28</v>
      </c>
      <c r="AY95" s="92" t="s">
        <v>232</v>
      </c>
      <c r="AZ95" s="92" t="s">
        <v>28</v>
      </c>
      <c r="BA95" s="92" t="s">
        <v>28</v>
      </c>
      <c r="BB95" s="92" t="s">
        <v>28</v>
      </c>
      <c r="BC95" s="98" t="s">
        <v>238</v>
      </c>
      <c r="BD95" s="99">
        <v>3993</v>
      </c>
      <c r="BE95" s="99">
        <v>4070</v>
      </c>
      <c r="BF95" s="99">
        <v>3333</v>
      </c>
    </row>
    <row r="96" spans="1:93" x14ac:dyDescent="0.3">
      <c r="A96" s="9"/>
      <c r="B96" t="s">
        <v>105</v>
      </c>
      <c r="C96" s="92">
        <v>2656</v>
      </c>
      <c r="D96" s="105">
        <v>21086</v>
      </c>
      <c r="E96" s="106">
        <v>0.1206471157</v>
      </c>
      <c r="F96" s="94">
        <v>0.10960113439999999</v>
      </c>
      <c r="G96" s="94">
        <v>0.13280634920000001</v>
      </c>
      <c r="H96" s="94">
        <v>6.61123396E-2</v>
      </c>
      <c r="I96" s="95">
        <v>0.12596035280000001</v>
      </c>
      <c r="J96" s="94">
        <v>0.12125994180000001</v>
      </c>
      <c r="K96" s="94">
        <v>0.13084296640000001</v>
      </c>
      <c r="L96" s="94">
        <v>0.91390346710000003</v>
      </c>
      <c r="M96" s="94">
        <v>0.83023001529999996</v>
      </c>
      <c r="N96" s="94">
        <v>1.0060098185999999</v>
      </c>
      <c r="O96" s="105">
        <v>2541</v>
      </c>
      <c r="P96" s="105">
        <v>21581</v>
      </c>
      <c r="Q96" s="106">
        <v>0.11215182310000001</v>
      </c>
      <c r="R96" s="94">
        <v>0.1018698648</v>
      </c>
      <c r="S96" s="94">
        <v>0.1234715629</v>
      </c>
      <c r="T96" s="94">
        <v>6.4529497500000005E-2</v>
      </c>
      <c r="U96" s="95">
        <v>0.1177424586</v>
      </c>
      <c r="V96" s="94">
        <v>0.11325228480000001</v>
      </c>
      <c r="W96" s="94">
        <v>0.1224106568</v>
      </c>
      <c r="X96" s="94">
        <v>0.91330167709999999</v>
      </c>
      <c r="Y96" s="94">
        <v>0.82957116379999996</v>
      </c>
      <c r="Z96" s="94">
        <v>1.0054833025000001</v>
      </c>
      <c r="AA96" s="105">
        <v>2169</v>
      </c>
      <c r="AB96" s="105">
        <v>21762</v>
      </c>
      <c r="AC96" s="106">
        <v>9.4870355200000006E-2</v>
      </c>
      <c r="AD96" s="94">
        <v>8.6039710399999997E-2</v>
      </c>
      <c r="AE96" s="94">
        <v>0.104607329</v>
      </c>
      <c r="AF96" s="94">
        <v>0.97199505279999998</v>
      </c>
      <c r="AG96" s="95">
        <v>9.9669148099999993E-2</v>
      </c>
      <c r="AH96" s="94">
        <v>9.5561694500000002E-2</v>
      </c>
      <c r="AI96" s="94">
        <v>0.10395314899999999</v>
      </c>
      <c r="AJ96" s="94">
        <v>0.99825151940000001</v>
      </c>
      <c r="AK96" s="94">
        <v>0.9053330879</v>
      </c>
      <c r="AL96" s="94">
        <v>1.1007065899999999</v>
      </c>
      <c r="AM96" s="94">
        <v>2.5921011999999999E-3</v>
      </c>
      <c r="AN96" s="94">
        <v>0.84591005779999995</v>
      </c>
      <c r="AO96" s="94">
        <v>0.75864503839999997</v>
      </c>
      <c r="AP96" s="94">
        <v>0.94321295159999996</v>
      </c>
      <c r="AQ96" s="94">
        <v>0.18136462419999999</v>
      </c>
      <c r="AR96" s="94">
        <v>0.92958561399999995</v>
      </c>
      <c r="AS96" s="94">
        <v>0.83519593459999997</v>
      </c>
      <c r="AT96" s="94">
        <v>1.0346427442999999</v>
      </c>
      <c r="AU96" s="92" t="s">
        <v>28</v>
      </c>
      <c r="AV96" s="92" t="s">
        <v>28</v>
      </c>
      <c r="AW96" s="92" t="s">
        <v>28</v>
      </c>
      <c r="AX96" s="92" t="s">
        <v>28</v>
      </c>
      <c r="AY96" s="92" t="s">
        <v>232</v>
      </c>
      <c r="AZ96" s="92" t="s">
        <v>28</v>
      </c>
      <c r="BA96" s="92" t="s">
        <v>28</v>
      </c>
      <c r="BB96" s="92" t="s">
        <v>28</v>
      </c>
      <c r="BC96" s="98" t="s">
        <v>275</v>
      </c>
      <c r="BD96" s="99">
        <v>2656</v>
      </c>
      <c r="BE96" s="99">
        <v>2541</v>
      </c>
      <c r="BF96" s="99">
        <v>2169</v>
      </c>
    </row>
    <row r="97" spans="1:93" x14ac:dyDescent="0.3">
      <c r="A97" s="9"/>
      <c r="B97" t="s">
        <v>106</v>
      </c>
      <c r="C97" s="92">
        <v>998</v>
      </c>
      <c r="D97" s="105">
        <v>9949</v>
      </c>
      <c r="E97" s="106">
        <v>0.1031407157</v>
      </c>
      <c r="F97" s="94">
        <v>9.2374967500000002E-2</v>
      </c>
      <c r="G97" s="94">
        <v>0.11516114719999999</v>
      </c>
      <c r="H97" s="94">
        <v>1.1437099999999999E-5</v>
      </c>
      <c r="I97" s="95">
        <v>0.1003115891</v>
      </c>
      <c r="J97" s="94">
        <v>9.4277226199999994E-2</v>
      </c>
      <c r="K97" s="94">
        <v>0.1067321909</v>
      </c>
      <c r="L97" s="94">
        <v>0.78129226009999997</v>
      </c>
      <c r="M97" s="94">
        <v>0.69974157790000002</v>
      </c>
      <c r="N97" s="94">
        <v>0.87234718499999997</v>
      </c>
      <c r="O97" s="105">
        <v>1076</v>
      </c>
      <c r="P97" s="105">
        <v>9942</v>
      </c>
      <c r="Q97" s="106">
        <v>0.1054713472</v>
      </c>
      <c r="R97" s="94">
        <v>9.4647139000000005E-2</v>
      </c>
      <c r="S97" s="94">
        <v>0.1175334531</v>
      </c>
      <c r="T97" s="94">
        <v>5.9032116000000004E-3</v>
      </c>
      <c r="U97" s="95">
        <v>0.1082277208</v>
      </c>
      <c r="V97" s="94">
        <v>0.1019504567</v>
      </c>
      <c r="W97" s="94">
        <v>0.1148914868</v>
      </c>
      <c r="X97" s="94">
        <v>0.85889961999999997</v>
      </c>
      <c r="Y97" s="94">
        <v>0.77075332679999997</v>
      </c>
      <c r="Z97" s="94">
        <v>0.95712665990000001</v>
      </c>
      <c r="AA97" s="105">
        <v>940</v>
      </c>
      <c r="AB97" s="105">
        <v>10657</v>
      </c>
      <c r="AC97" s="106">
        <v>8.43594914E-2</v>
      </c>
      <c r="AD97" s="94">
        <v>7.5569888500000001E-2</v>
      </c>
      <c r="AE97" s="94">
        <v>9.4171420899999997E-2</v>
      </c>
      <c r="AF97" s="94">
        <v>3.3765878899999997E-2</v>
      </c>
      <c r="AG97" s="95">
        <v>8.8204935700000001E-2</v>
      </c>
      <c r="AH97" s="94">
        <v>8.2742712600000004E-2</v>
      </c>
      <c r="AI97" s="94">
        <v>9.4027744999999996E-2</v>
      </c>
      <c r="AJ97" s="94">
        <v>0.88765336939999995</v>
      </c>
      <c r="AK97" s="94">
        <v>0.79516679290000003</v>
      </c>
      <c r="AL97" s="94">
        <v>0.99089714419999997</v>
      </c>
      <c r="AM97" s="94">
        <v>7.5521400000000004E-4</v>
      </c>
      <c r="AN97" s="94">
        <v>0.79983325920000004</v>
      </c>
      <c r="AO97" s="94">
        <v>0.70236540739999997</v>
      </c>
      <c r="AP97" s="94">
        <v>0.91082680849999997</v>
      </c>
      <c r="AQ97" s="94">
        <v>0.73595668290000005</v>
      </c>
      <c r="AR97" s="94">
        <v>1.022596619</v>
      </c>
      <c r="AS97" s="94">
        <v>0.89804938280000002</v>
      </c>
      <c r="AT97" s="94">
        <v>1.164416863</v>
      </c>
      <c r="AU97" s="92">
        <v>1</v>
      </c>
      <c r="AV97" s="92" t="s">
        <v>28</v>
      </c>
      <c r="AW97" s="92" t="s">
        <v>28</v>
      </c>
      <c r="AX97" s="92" t="s">
        <v>28</v>
      </c>
      <c r="AY97" s="92" t="s">
        <v>232</v>
      </c>
      <c r="AZ97" s="92" t="s">
        <v>28</v>
      </c>
      <c r="BA97" s="92" t="s">
        <v>28</v>
      </c>
      <c r="BB97" s="92" t="s">
        <v>28</v>
      </c>
      <c r="BC97" s="98" t="s">
        <v>234</v>
      </c>
      <c r="BD97" s="99">
        <v>998</v>
      </c>
      <c r="BE97" s="99">
        <v>1076</v>
      </c>
      <c r="BF97" s="99">
        <v>940</v>
      </c>
    </row>
    <row r="98" spans="1:93" x14ac:dyDescent="0.3">
      <c r="A98" s="9"/>
      <c r="B98" t="s">
        <v>107</v>
      </c>
      <c r="C98" s="92">
        <v>3535</v>
      </c>
      <c r="D98" s="105">
        <v>30021</v>
      </c>
      <c r="E98" s="106">
        <v>0.12604628770000001</v>
      </c>
      <c r="F98" s="94">
        <v>0.1148099952</v>
      </c>
      <c r="G98" s="94">
        <v>0.13838226040000001</v>
      </c>
      <c r="H98" s="94">
        <v>0.33161542999999999</v>
      </c>
      <c r="I98" s="95">
        <v>0.1177509077</v>
      </c>
      <c r="J98" s="94">
        <v>0.1139325286</v>
      </c>
      <c r="K98" s="94">
        <v>0.1216972575</v>
      </c>
      <c r="L98" s="94">
        <v>0.95480226560000003</v>
      </c>
      <c r="M98" s="94">
        <v>0.86968720359999996</v>
      </c>
      <c r="N98" s="94">
        <v>1.0482474187999999</v>
      </c>
      <c r="O98" s="105">
        <v>3769</v>
      </c>
      <c r="P98" s="105">
        <v>33075</v>
      </c>
      <c r="Q98" s="106">
        <v>0.12021550459999999</v>
      </c>
      <c r="R98" s="94">
        <v>0.10960430459999999</v>
      </c>
      <c r="S98" s="94">
        <v>0.13185401429999999</v>
      </c>
      <c r="T98" s="94">
        <v>0.65210312800000003</v>
      </c>
      <c r="U98" s="95">
        <v>0.11395313679999999</v>
      </c>
      <c r="V98" s="94">
        <v>0.11037260729999999</v>
      </c>
      <c r="W98" s="94">
        <v>0.1176498201</v>
      </c>
      <c r="X98" s="94">
        <v>0.97896778610000001</v>
      </c>
      <c r="Y98" s="94">
        <v>0.89255611260000001</v>
      </c>
      <c r="Z98" s="94">
        <v>1.0737452947999999</v>
      </c>
      <c r="AA98" s="105">
        <v>3294</v>
      </c>
      <c r="AB98" s="105">
        <v>35737</v>
      </c>
      <c r="AC98" s="106">
        <v>9.5614805299999994E-2</v>
      </c>
      <c r="AD98" s="94">
        <v>8.7118737599999996E-2</v>
      </c>
      <c r="AE98" s="94">
        <v>0.1049394337</v>
      </c>
      <c r="AF98" s="94">
        <v>0.89832950489999996</v>
      </c>
      <c r="AG98" s="95">
        <v>9.2173377700000003E-2</v>
      </c>
      <c r="AH98" s="94">
        <v>8.9078828499999999E-2</v>
      </c>
      <c r="AI98" s="94">
        <v>9.5375429900000003E-2</v>
      </c>
      <c r="AJ98" s="94">
        <v>1.0060848248000001</v>
      </c>
      <c r="AK98" s="94">
        <v>0.91668690409999998</v>
      </c>
      <c r="AL98" s="94">
        <v>1.1042010855</v>
      </c>
      <c r="AM98" s="94">
        <v>9.5038007999999999E-6</v>
      </c>
      <c r="AN98" s="94">
        <v>0.7953616764</v>
      </c>
      <c r="AO98" s="94">
        <v>0.71870932279999999</v>
      </c>
      <c r="AP98" s="94">
        <v>0.8801892174</v>
      </c>
      <c r="AQ98" s="94">
        <v>0.35950280029999998</v>
      </c>
      <c r="AR98" s="94">
        <v>0.95374093719999997</v>
      </c>
      <c r="AS98" s="94">
        <v>0.86185213090000001</v>
      </c>
      <c r="AT98" s="94">
        <v>1.0554267289999999</v>
      </c>
      <c r="AU98" s="92" t="s">
        <v>28</v>
      </c>
      <c r="AV98" s="92" t="s">
        <v>28</v>
      </c>
      <c r="AW98" s="92" t="s">
        <v>28</v>
      </c>
      <c r="AX98" s="92" t="s">
        <v>28</v>
      </c>
      <c r="AY98" s="92" t="s">
        <v>232</v>
      </c>
      <c r="AZ98" s="92" t="s">
        <v>28</v>
      </c>
      <c r="BA98" s="92" t="s">
        <v>28</v>
      </c>
      <c r="BB98" s="92" t="s">
        <v>28</v>
      </c>
      <c r="BC98" s="98" t="s">
        <v>275</v>
      </c>
      <c r="BD98" s="99">
        <v>3535</v>
      </c>
      <c r="BE98" s="99">
        <v>3769</v>
      </c>
      <c r="BF98" s="99">
        <v>3294</v>
      </c>
    </row>
    <row r="99" spans="1:93" x14ac:dyDescent="0.3">
      <c r="A99" s="9"/>
      <c r="B99" t="s">
        <v>108</v>
      </c>
      <c r="C99" s="92">
        <v>5161</v>
      </c>
      <c r="D99" s="105">
        <v>39355</v>
      </c>
      <c r="E99" s="106">
        <v>0.1248165353</v>
      </c>
      <c r="F99" s="94">
        <v>0.1140209589</v>
      </c>
      <c r="G99" s="94">
        <v>0.13663424369999999</v>
      </c>
      <c r="H99" s="94">
        <v>0.2245593202</v>
      </c>
      <c r="I99" s="95">
        <v>0.13113962649999999</v>
      </c>
      <c r="J99" s="94">
        <v>0.12761019870000001</v>
      </c>
      <c r="K99" s="94">
        <v>0.13476667070000001</v>
      </c>
      <c r="L99" s="94">
        <v>0.94548687499999995</v>
      </c>
      <c r="M99" s="94">
        <v>0.86371024350000003</v>
      </c>
      <c r="N99" s="94">
        <v>1.0350061695999999</v>
      </c>
      <c r="O99" s="105">
        <v>5385</v>
      </c>
      <c r="P99" s="105">
        <v>40485</v>
      </c>
      <c r="Q99" s="106">
        <v>0.12534254910000001</v>
      </c>
      <c r="R99" s="94">
        <v>0.11458507179999999</v>
      </c>
      <c r="S99" s="94">
        <v>0.13710996019999999</v>
      </c>
      <c r="T99" s="94">
        <v>0.65419900659999997</v>
      </c>
      <c r="U99" s="95">
        <v>0.13301222679999999</v>
      </c>
      <c r="V99" s="94">
        <v>0.12950664619999999</v>
      </c>
      <c r="W99" s="94">
        <v>0.136612699</v>
      </c>
      <c r="X99" s="94">
        <v>1.0207195672</v>
      </c>
      <c r="Y99" s="94">
        <v>0.93311669239999995</v>
      </c>
      <c r="Z99" s="94">
        <v>1.1165467764000001</v>
      </c>
      <c r="AA99" s="105">
        <v>4616</v>
      </c>
      <c r="AB99" s="105">
        <v>41826</v>
      </c>
      <c r="AC99" s="106">
        <v>0.1028957694</v>
      </c>
      <c r="AD99" s="94">
        <v>9.3986160700000002E-2</v>
      </c>
      <c r="AE99" s="94">
        <v>0.1126499825</v>
      </c>
      <c r="AF99" s="94">
        <v>8.5531317300000007E-2</v>
      </c>
      <c r="AG99" s="95">
        <v>0.1103619758</v>
      </c>
      <c r="AH99" s="94">
        <v>0.10722374079999999</v>
      </c>
      <c r="AI99" s="94">
        <v>0.11359206099999999</v>
      </c>
      <c r="AJ99" s="94">
        <v>1.0826970973000001</v>
      </c>
      <c r="AK99" s="94">
        <v>0.98894778650000004</v>
      </c>
      <c r="AL99" s="94">
        <v>1.1853335641</v>
      </c>
      <c r="AM99" s="94">
        <v>6.2127599999999998E-5</v>
      </c>
      <c r="AN99" s="94">
        <v>0.82091652130000003</v>
      </c>
      <c r="AO99" s="94">
        <v>0.74533979130000005</v>
      </c>
      <c r="AP99" s="94">
        <v>0.90415665820000002</v>
      </c>
      <c r="AQ99" s="94">
        <v>0.93167799179999999</v>
      </c>
      <c r="AR99" s="94">
        <v>1.0042142959</v>
      </c>
      <c r="AS99" s="94">
        <v>0.9121642043</v>
      </c>
      <c r="AT99" s="94">
        <v>1.1055535258</v>
      </c>
      <c r="AU99" s="92" t="s">
        <v>28</v>
      </c>
      <c r="AV99" s="92" t="s">
        <v>28</v>
      </c>
      <c r="AW99" s="92" t="s">
        <v>28</v>
      </c>
      <c r="AX99" s="92" t="s">
        <v>28</v>
      </c>
      <c r="AY99" s="92" t="s">
        <v>232</v>
      </c>
      <c r="AZ99" s="92" t="s">
        <v>28</v>
      </c>
      <c r="BA99" s="92" t="s">
        <v>28</v>
      </c>
      <c r="BB99" s="92" t="s">
        <v>28</v>
      </c>
      <c r="BC99" s="98" t="s">
        <v>275</v>
      </c>
      <c r="BD99" s="99">
        <v>5161</v>
      </c>
      <c r="BE99" s="99">
        <v>5385</v>
      </c>
      <c r="BF99" s="99">
        <v>4616</v>
      </c>
    </row>
    <row r="100" spans="1:93" x14ac:dyDescent="0.3">
      <c r="A100" s="9"/>
      <c r="B100" t="s">
        <v>109</v>
      </c>
      <c r="C100" s="92">
        <v>2798</v>
      </c>
      <c r="D100" s="105">
        <v>18495</v>
      </c>
      <c r="E100" s="106">
        <v>0.1611917008</v>
      </c>
      <c r="F100" s="94">
        <v>0.14646615269999999</v>
      </c>
      <c r="G100" s="94">
        <v>0.17739773959999999</v>
      </c>
      <c r="H100" s="94">
        <v>4.3977100000000003E-5</v>
      </c>
      <c r="I100" s="95">
        <v>0.1512841308</v>
      </c>
      <c r="J100" s="94">
        <v>0.14578116930000001</v>
      </c>
      <c r="K100" s="94">
        <v>0.15699481879999999</v>
      </c>
      <c r="L100" s="94">
        <v>1.2210292258</v>
      </c>
      <c r="M100" s="94">
        <v>1.1094830072999999</v>
      </c>
      <c r="N100" s="94">
        <v>1.3437901801000001</v>
      </c>
      <c r="O100" s="105">
        <v>2742</v>
      </c>
      <c r="P100" s="105">
        <v>19020</v>
      </c>
      <c r="Q100" s="106">
        <v>0.1494448287</v>
      </c>
      <c r="R100" s="94">
        <v>0.1357977511</v>
      </c>
      <c r="S100" s="94">
        <v>0.16446337750000001</v>
      </c>
      <c r="T100" s="94">
        <v>5.8329099999999997E-5</v>
      </c>
      <c r="U100" s="95">
        <v>0.14416403790000001</v>
      </c>
      <c r="V100" s="94">
        <v>0.13886778229999999</v>
      </c>
      <c r="W100" s="94">
        <v>0.14966228649999999</v>
      </c>
      <c r="X100" s="94">
        <v>1.2169950418</v>
      </c>
      <c r="Y100" s="94">
        <v>1.1058608807000001</v>
      </c>
      <c r="Z100" s="94">
        <v>1.3392976981</v>
      </c>
      <c r="AA100" s="105">
        <v>2127</v>
      </c>
      <c r="AB100" s="105">
        <v>19133</v>
      </c>
      <c r="AC100" s="106">
        <v>0.11444345829999999</v>
      </c>
      <c r="AD100" s="94">
        <v>0.103722516</v>
      </c>
      <c r="AE100" s="94">
        <v>0.12627253620000001</v>
      </c>
      <c r="AF100" s="94">
        <v>2.1335160000000001E-4</v>
      </c>
      <c r="AG100" s="95">
        <v>0.1111691841</v>
      </c>
      <c r="AH100" s="94">
        <v>0.1065437424</v>
      </c>
      <c r="AI100" s="94">
        <v>0.1159954326</v>
      </c>
      <c r="AJ100" s="94">
        <v>1.2042050010000001</v>
      </c>
      <c r="AK100" s="94">
        <v>1.0913963479</v>
      </c>
      <c r="AL100" s="94">
        <v>1.3286737555000001</v>
      </c>
      <c r="AM100" s="94">
        <v>1.636104E-6</v>
      </c>
      <c r="AN100" s="94">
        <v>0.76579068890000002</v>
      </c>
      <c r="AO100" s="94">
        <v>0.68663909879999996</v>
      </c>
      <c r="AP100" s="94">
        <v>0.85406639419999997</v>
      </c>
      <c r="AQ100" s="94">
        <v>0.1637103335</v>
      </c>
      <c r="AR100" s="94">
        <v>0.92712483270000001</v>
      </c>
      <c r="AS100" s="94">
        <v>0.83347280800000001</v>
      </c>
      <c r="AT100" s="94">
        <v>1.0312999383000001</v>
      </c>
      <c r="AU100" s="92">
        <v>1</v>
      </c>
      <c r="AV100" s="92">
        <v>2</v>
      </c>
      <c r="AW100" s="92">
        <v>3</v>
      </c>
      <c r="AX100" s="92" t="s">
        <v>28</v>
      </c>
      <c r="AY100" s="92" t="s">
        <v>232</v>
      </c>
      <c r="AZ100" s="92" t="s">
        <v>28</v>
      </c>
      <c r="BA100" s="92" t="s">
        <v>28</v>
      </c>
      <c r="BB100" s="92" t="s">
        <v>28</v>
      </c>
      <c r="BC100" s="98" t="s">
        <v>238</v>
      </c>
      <c r="BD100" s="99">
        <v>2798</v>
      </c>
      <c r="BE100" s="99">
        <v>2742</v>
      </c>
      <c r="BF100" s="99">
        <v>2127</v>
      </c>
    </row>
    <row r="101" spans="1:93" x14ac:dyDescent="0.3">
      <c r="A101" s="9"/>
      <c r="B101" t="s">
        <v>152</v>
      </c>
      <c r="C101" s="92">
        <v>1827</v>
      </c>
      <c r="D101" s="105">
        <v>19672</v>
      </c>
      <c r="E101" s="106">
        <v>9.9899455200000001E-2</v>
      </c>
      <c r="F101" s="94">
        <v>9.0350055999999998E-2</v>
      </c>
      <c r="G101" s="94">
        <v>0.1104581624</v>
      </c>
      <c r="H101" s="94">
        <v>5.4055238999999997E-8</v>
      </c>
      <c r="I101" s="95">
        <v>9.2873119200000007E-2</v>
      </c>
      <c r="J101" s="94">
        <v>8.8710661900000001E-2</v>
      </c>
      <c r="K101" s="94">
        <v>9.7230886099999997E-2</v>
      </c>
      <c r="L101" s="94">
        <v>0.75673966999999998</v>
      </c>
      <c r="M101" s="94">
        <v>0.68440284699999998</v>
      </c>
      <c r="N101" s="94">
        <v>0.83672201339999996</v>
      </c>
      <c r="O101" s="105">
        <v>1780</v>
      </c>
      <c r="P101" s="105">
        <v>20926</v>
      </c>
      <c r="Q101" s="106">
        <v>9.01966201E-2</v>
      </c>
      <c r="R101" s="94">
        <v>8.1605665699999996E-2</v>
      </c>
      <c r="S101" s="94">
        <v>9.9691978599999995E-2</v>
      </c>
      <c r="T101" s="94">
        <v>1.5236119000000001E-9</v>
      </c>
      <c r="U101" s="95">
        <v>8.5061645800000002E-2</v>
      </c>
      <c r="V101" s="94">
        <v>8.1200437599999994E-2</v>
      </c>
      <c r="W101" s="94">
        <v>8.9106460499999998E-2</v>
      </c>
      <c r="X101" s="94">
        <v>0.73451079200000002</v>
      </c>
      <c r="Y101" s="94">
        <v>0.66455086770000005</v>
      </c>
      <c r="Z101" s="94">
        <v>0.81183567700000003</v>
      </c>
      <c r="AA101" s="105">
        <v>1380</v>
      </c>
      <c r="AB101" s="105">
        <v>21576</v>
      </c>
      <c r="AC101" s="106">
        <v>6.5793333400000001E-2</v>
      </c>
      <c r="AD101" s="94">
        <v>5.9343120200000002E-2</v>
      </c>
      <c r="AE101" s="94">
        <v>7.2944643000000003E-2</v>
      </c>
      <c r="AF101" s="94">
        <v>2.8418670000000002E-12</v>
      </c>
      <c r="AG101" s="95">
        <v>6.3959955499999999E-2</v>
      </c>
      <c r="AH101" s="94">
        <v>6.06728754E-2</v>
      </c>
      <c r="AI101" s="94">
        <v>6.7425120000000005E-2</v>
      </c>
      <c r="AJ101" s="94">
        <v>0.69229523709999996</v>
      </c>
      <c r="AK101" s="94">
        <v>0.62442435090000004</v>
      </c>
      <c r="AL101" s="94">
        <v>0.76754324949999997</v>
      </c>
      <c r="AM101" s="94">
        <v>1.3082092E-7</v>
      </c>
      <c r="AN101" s="94">
        <v>0.729443446</v>
      </c>
      <c r="AO101" s="94">
        <v>0.64880046680000003</v>
      </c>
      <c r="AP101" s="94">
        <v>0.82010998469999996</v>
      </c>
      <c r="AQ101" s="94">
        <v>8.0255385100000007E-2</v>
      </c>
      <c r="AR101" s="94">
        <v>0.90287399359999998</v>
      </c>
      <c r="AS101" s="94">
        <v>0.80520767339999999</v>
      </c>
      <c r="AT101" s="94">
        <v>1.0123865868999999</v>
      </c>
      <c r="AU101" s="92">
        <v>1</v>
      </c>
      <c r="AV101" s="92">
        <v>2</v>
      </c>
      <c r="AW101" s="92">
        <v>3</v>
      </c>
      <c r="AX101" s="92" t="s">
        <v>28</v>
      </c>
      <c r="AY101" s="92" t="s">
        <v>232</v>
      </c>
      <c r="AZ101" s="92" t="s">
        <v>28</v>
      </c>
      <c r="BA101" s="92" t="s">
        <v>28</v>
      </c>
      <c r="BB101" s="92" t="s">
        <v>28</v>
      </c>
      <c r="BC101" s="98" t="s">
        <v>238</v>
      </c>
      <c r="BD101" s="99">
        <v>1827</v>
      </c>
      <c r="BE101" s="99">
        <v>1780</v>
      </c>
      <c r="BF101" s="99">
        <v>1380</v>
      </c>
    </row>
    <row r="102" spans="1:93" x14ac:dyDescent="0.3">
      <c r="A102" s="9"/>
      <c r="B102" t="s">
        <v>153</v>
      </c>
      <c r="C102" s="92">
        <v>2337</v>
      </c>
      <c r="D102" s="105">
        <v>15629</v>
      </c>
      <c r="E102" s="106">
        <v>0.1650361347</v>
      </c>
      <c r="F102" s="94">
        <v>0.14983775029999999</v>
      </c>
      <c r="G102" s="94">
        <v>0.18177612579999999</v>
      </c>
      <c r="H102" s="94">
        <v>5.9156739999999997E-6</v>
      </c>
      <c r="I102" s="95">
        <v>0.14952972040000001</v>
      </c>
      <c r="J102" s="94">
        <v>0.1435885482</v>
      </c>
      <c r="K102" s="94">
        <v>0.15571671670000001</v>
      </c>
      <c r="L102" s="94">
        <v>1.2501508622999999</v>
      </c>
      <c r="M102" s="94">
        <v>1.1350229034999999</v>
      </c>
      <c r="N102" s="94">
        <v>1.3769565123</v>
      </c>
      <c r="O102" s="105">
        <v>2229</v>
      </c>
      <c r="P102" s="105">
        <v>16743</v>
      </c>
      <c r="Q102" s="106">
        <v>0.14726051130000001</v>
      </c>
      <c r="R102" s="94">
        <v>0.13363470720000001</v>
      </c>
      <c r="S102" s="94">
        <v>0.162275644</v>
      </c>
      <c r="T102" s="94">
        <v>2.4533759999999997E-4</v>
      </c>
      <c r="U102" s="95">
        <v>0.1331302634</v>
      </c>
      <c r="V102" s="94">
        <v>0.12771666030000001</v>
      </c>
      <c r="W102" s="94">
        <v>0.13877333620000001</v>
      </c>
      <c r="X102" s="94">
        <v>1.1992071834</v>
      </c>
      <c r="Y102" s="94">
        <v>1.0882462613999999</v>
      </c>
      <c r="Z102" s="94">
        <v>1.3214820209</v>
      </c>
      <c r="AA102" s="105">
        <v>1746</v>
      </c>
      <c r="AB102" s="105">
        <v>16724</v>
      </c>
      <c r="AC102" s="106">
        <v>0.1110241124</v>
      </c>
      <c r="AD102" s="94">
        <v>0.10047411420000001</v>
      </c>
      <c r="AE102" s="94">
        <v>0.12268188300000001</v>
      </c>
      <c r="AF102" s="94">
        <v>2.2722133E-3</v>
      </c>
      <c r="AG102" s="95">
        <v>0.104400861</v>
      </c>
      <c r="AH102" s="94">
        <v>9.9616935500000003E-2</v>
      </c>
      <c r="AI102" s="94">
        <v>0.10941452610000001</v>
      </c>
      <c r="AJ102" s="94">
        <v>1.1682257189</v>
      </c>
      <c r="AK102" s="94">
        <v>1.0572157871000001</v>
      </c>
      <c r="AL102" s="94">
        <v>1.2908919323000001</v>
      </c>
      <c r="AM102" s="94">
        <v>7.0750701999999995E-7</v>
      </c>
      <c r="AN102" s="94">
        <v>0.75392996680000002</v>
      </c>
      <c r="AO102" s="94">
        <v>0.67429654490000002</v>
      </c>
      <c r="AP102" s="94">
        <v>0.84296797769999998</v>
      </c>
      <c r="AQ102" s="94">
        <v>3.9416997400000001E-2</v>
      </c>
      <c r="AR102" s="94">
        <v>0.89229253649999996</v>
      </c>
      <c r="AS102" s="94">
        <v>0.80059621680000004</v>
      </c>
      <c r="AT102" s="94">
        <v>0.99449129790000002</v>
      </c>
      <c r="AU102" s="92">
        <v>1</v>
      </c>
      <c r="AV102" s="92">
        <v>2</v>
      </c>
      <c r="AW102" s="92">
        <v>3</v>
      </c>
      <c r="AX102" s="92" t="s">
        <v>28</v>
      </c>
      <c r="AY102" s="92" t="s">
        <v>232</v>
      </c>
      <c r="AZ102" s="92" t="s">
        <v>28</v>
      </c>
      <c r="BA102" s="92" t="s">
        <v>28</v>
      </c>
      <c r="BB102" s="92" t="s">
        <v>28</v>
      </c>
      <c r="BC102" s="98" t="s">
        <v>238</v>
      </c>
      <c r="BD102" s="99">
        <v>2337</v>
      </c>
      <c r="BE102" s="99">
        <v>2229</v>
      </c>
      <c r="BF102" s="99">
        <v>1746</v>
      </c>
    </row>
    <row r="103" spans="1:93" x14ac:dyDescent="0.3">
      <c r="A103" s="9"/>
      <c r="B103" t="s">
        <v>110</v>
      </c>
      <c r="C103" s="92">
        <v>4053</v>
      </c>
      <c r="D103" s="105">
        <v>32666</v>
      </c>
      <c r="E103" s="106">
        <v>0.12149114499999999</v>
      </c>
      <c r="F103" s="94">
        <v>0.1108075083</v>
      </c>
      <c r="G103" s="94">
        <v>0.13320485709999999</v>
      </c>
      <c r="H103" s="94">
        <v>7.6963772999999999E-2</v>
      </c>
      <c r="I103" s="95">
        <v>0.1240739607</v>
      </c>
      <c r="J103" s="94">
        <v>0.1203123626</v>
      </c>
      <c r="K103" s="94">
        <v>0.12795316609999999</v>
      </c>
      <c r="L103" s="94">
        <v>0.92029699980000002</v>
      </c>
      <c r="M103" s="94">
        <v>0.83936831329999995</v>
      </c>
      <c r="N103" s="94">
        <v>1.0090285212000001</v>
      </c>
      <c r="O103" s="105">
        <v>4190</v>
      </c>
      <c r="P103" s="105">
        <v>33148</v>
      </c>
      <c r="Q103" s="106">
        <v>0.1208533629</v>
      </c>
      <c r="R103" s="94">
        <v>0.11028993450000001</v>
      </c>
      <c r="S103" s="94">
        <v>0.13242854279999999</v>
      </c>
      <c r="T103" s="94">
        <v>0.73227730369999999</v>
      </c>
      <c r="U103" s="95">
        <v>0.1264027996</v>
      </c>
      <c r="V103" s="94">
        <v>0.1226328168</v>
      </c>
      <c r="W103" s="94">
        <v>0.13028867929999999</v>
      </c>
      <c r="X103" s="94">
        <v>0.98416214660000001</v>
      </c>
      <c r="Y103" s="94">
        <v>0.89813949859999997</v>
      </c>
      <c r="Z103" s="94">
        <v>1.0784239334000001</v>
      </c>
      <c r="AA103" s="105">
        <v>3276</v>
      </c>
      <c r="AB103" s="105">
        <v>32782</v>
      </c>
      <c r="AC103" s="106">
        <v>9.3788668500000005E-2</v>
      </c>
      <c r="AD103" s="94">
        <v>8.5467449599999995E-2</v>
      </c>
      <c r="AE103" s="94">
        <v>0.1029200519</v>
      </c>
      <c r="AF103" s="94">
        <v>0.78037809940000002</v>
      </c>
      <c r="AG103" s="95">
        <v>9.9932889999999996E-2</v>
      </c>
      <c r="AH103" s="94">
        <v>9.6568781699999995E-2</v>
      </c>
      <c r="AI103" s="94">
        <v>0.1034141917</v>
      </c>
      <c r="AJ103" s="94">
        <v>0.98686972019999997</v>
      </c>
      <c r="AK103" s="94">
        <v>0.89931160529999998</v>
      </c>
      <c r="AL103" s="94">
        <v>1.0829526037999999</v>
      </c>
      <c r="AM103" s="94">
        <v>7.3342857000000002E-7</v>
      </c>
      <c r="AN103" s="94">
        <v>0.77605344450000002</v>
      </c>
      <c r="AO103" s="94">
        <v>0.70196293499999995</v>
      </c>
      <c r="AP103" s="94">
        <v>0.8579640301</v>
      </c>
      <c r="AQ103" s="94">
        <v>0.91718811489999996</v>
      </c>
      <c r="AR103" s="94">
        <v>0.99475038189999998</v>
      </c>
      <c r="AS103" s="94">
        <v>0.90079291139999995</v>
      </c>
      <c r="AT103" s="94">
        <v>1.0985081140999999</v>
      </c>
      <c r="AU103" s="92" t="s">
        <v>28</v>
      </c>
      <c r="AV103" s="92" t="s">
        <v>28</v>
      </c>
      <c r="AW103" s="92" t="s">
        <v>28</v>
      </c>
      <c r="AX103" s="92" t="s">
        <v>28</v>
      </c>
      <c r="AY103" s="92" t="s">
        <v>232</v>
      </c>
      <c r="AZ103" s="92" t="s">
        <v>28</v>
      </c>
      <c r="BA103" s="92" t="s">
        <v>28</v>
      </c>
      <c r="BB103" s="92" t="s">
        <v>28</v>
      </c>
      <c r="BC103" s="98" t="s">
        <v>275</v>
      </c>
      <c r="BD103" s="99">
        <v>4053</v>
      </c>
      <c r="BE103" s="99">
        <v>4190</v>
      </c>
      <c r="BF103" s="99">
        <v>3276</v>
      </c>
    </row>
    <row r="104" spans="1:93" x14ac:dyDescent="0.3">
      <c r="A104" s="9"/>
      <c r="B104" t="s">
        <v>111</v>
      </c>
      <c r="C104" s="92">
        <v>3367</v>
      </c>
      <c r="D104" s="105">
        <v>27060</v>
      </c>
      <c r="E104" s="106">
        <v>0.1205770919</v>
      </c>
      <c r="F104" s="94">
        <v>0.10987800289999999</v>
      </c>
      <c r="G104" s="94">
        <v>0.13231797719999999</v>
      </c>
      <c r="H104" s="94">
        <v>5.5967804000000003E-2</v>
      </c>
      <c r="I104" s="95">
        <v>0.1244271988</v>
      </c>
      <c r="J104" s="94">
        <v>0.1202945564</v>
      </c>
      <c r="K104" s="94">
        <v>0.12870181550000001</v>
      </c>
      <c r="L104" s="94">
        <v>0.91337303589999996</v>
      </c>
      <c r="M104" s="94">
        <v>0.83232729800000005</v>
      </c>
      <c r="N104" s="94">
        <v>1.0023103948000001</v>
      </c>
      <c r="O104" s="105">
        <v>3464</v>
      </c>
      <c r="P104" s="105">
        <v>28416</v>
      </c>
      <c r="Q104" s="106">
        <v>0.11832489609999999</v>
      </c>
      <c r="R104" s="94">
        <v>0.10786518990000001</v>
      </c>
      <c r="S104" s="94">
        <v>0.12979888179999999</v>
      </c>
      <c r="T104" s="94">
        <v>0.43196143170000001</v>
      </c>
      <c r="U104" s="95">
        <v>0.1219031532</v>
      </c>
      <c r="V104" s="94">
        <v>0.1179104879</v>
      </c>
      <c r="W104" s="94">
        <v>0.1260310174</v>
      </c>
      <c r="X104" s="94">
        <v>0.96357172879999997</v>
      </c>
      <c r="Y104" s="94">
        <v>0.87839373580000002</v>
      </c>
      <c r="Z104" s="94">
        <v>1.0570094466</v>
      </c>
      <c r="AA104" s="105">
        <v>2841</v>
      </c>
      <c r="AB104" s="105">
        <v>33018</v>
      </c>
      <c r="AC104" s="106">
        <v>8.6938639499999998E-2</v>
      </c>
      <c r="AD104" s="94">
        <v>7.9120602600000006E-2</v>
      </c>
      <c r="AE104" s="94">
        <v>9.55291895E-2</v>
      </c>
      <c r="AF104" s="94">
        <v>6.3966029100000002E-2</v>
      </c>
      <c r="AG104" s="95">
        <v>8.6043975999999994E-2</v>
      </c>
      <c r="AH104" s="94">
        <v>8.2937467400000006E-2</v>
      </c>
      <c r="AI104" s="94">
        <v>8.9266842099999993E-2</v>
      </c>
      <c r="AJ104" s="94">
        <v>0.91479186329999995</v>
      </c>
      <c r="AK104" s="94">
        <v>0.83252836549999998</v>
      </c>
      <c r="AL104" s="94">
        <v>1.0051839525999999</v>
      </c>
      <c r="AM104" s="94">
        <v>3.8257205000000001E-9</v>
      </c>
      <c r="AN104" s="94">
        <v>0.73474511570000001</v>
      </c>
      <c r="AO104" s="94">
        <v>0.66313807380000001</v>
      </c>
      <c r="AP104" s="94">
        <v>0.81408443630000005</v>
      </c>
      <c r="AQ104" s="94">
        <v>0.71448127579999998</v>
      </c>
      <c r="AR104" s="94">
        <v>0.9813215287</v>
      </c>
      <c r="AS104" s="94">
        <v>0.88703663340000005</v>
      </c>
      <c r="AT104" s="94">
        <v>1.0856281538999999</v>
      </c>
      <c r="AU104" s="92" t="s">
        <v>28</v>
      </c>
      <c r="AV104" s="92" t="s">
        <v>28</v>
      </c>
      <c r="AW104" s="92" t="s">
        <v>28</v>
      </c>
      <c r="AX104" s="92" t="s">
        <v>28</v>
      </c>
      <c r="AY104" s="92" t="s">
        <v>232</v>
      </c>
      <c r="AZ104" s="92" t="s">
        <v>28</v>
      </c>
      <c r="BA104" s="92" t="s">
        <v>28</v>
      </c>
      <c r="BB104" s="92" t="s">
        <v>28</v>
      </c>
      <c r="BC104" s="98" t="s">
        <v>275</v>
      </c>
      <c r="BD104" s="99">
        <v>3367</v>
      </c>
      <c r="BE104" s="99">
        <v>3464</v>
      </c>
      <c r="BF104" s="99">
        <v>2841</v>
      </c>
    </row>
    <row r="105" spans="1:93" x14ac:dyDescent="0.3">
      <c r="A105" s="9"/>
      <c r="B105" s="3" t="s">
        <v>167</v>
      </c>
      <c r="C105" s="102">
        <v>139</v>
      </c>
      <c r="D105" s="103">
        <v>967</v>
      </c>
      <c r="E105" s="101">
        <v>0.15274314189999999</v>
      </c>
      <c r="F105" s="100">
        <v>0.12619226759999999</v>
      </c>
      <c r="G105" s="100">
        <v>0.18488032460000001</v>
      </c>
      <c r="H105" s="100">
        <v>0.13436364049999999</v>
      </c>
      <c r="I105" s="104">
        <v>0.14374353670000001</v>
      </c>
      <c r="J105" s="100">
        <v>0.1217279627</v>
      </c>
      <c r="K105" s="100">
        <v>0.16974082109999999</v>
      </c>
      <c r="L105" s="100">
        <v>1.1570312818999999</v>
      </c>
      <c r="M105" s="100">
        <v>0.95590806449999999</v>
      </c>
      <c r="N105" s="100">
        <v>1.4004708582000001</v>
      </c>
      <c r="O105" s="103">
        <v>178</v>
      </c>
      <c r="P105" s="103">
        <v>945</v>
      </c>
      <c r="Q105" s="101">
        <v>0.19773727820000001</v>
      </c>
      <c r="R105" s="100">
        <v>0.16620053439999999</v>
      </c>
      <c r="S105" s="100">
        <v>0.23525815559999999</v>
      </c>
      <c r="T105" s="100">
        <v>7.6961563000000001E-8</v>
      </c>
      <c r="U105" s="104">
        <v>0.18835978840000001</v>
      </c>
      <c r="V105" s="100">
        <v>0.16262523640000001</v>
      </c>
      <c r="W105" s="100">
        <v>0.2181666921</v>
      </c>
      <c r="X105" s="100">
        <v>1.6102617218999999</v>
      </c>
      <c r="Y105" s="100">
        <v>1.3534441315000001</v>
      </c>
      <c r="Z105" s="100">
        <v>1.9158107472999999</v>
      </c>
      <c r="AA105" s="103">
        <v>118</v>
      </c>
      <c r="AB105" s="103">
        <v>902</v>
      </c>
      <c r="AC105" s="101">
        <v>0.13032199420000001</v>
      </c>
      <c r="AD105" s="100">
        <v>0.10641413280000001</v>
      </c>
      <c r="AE105" s="100">
        <v>0.15960118949999999</v>
      </c>
      <c r="AF105" s="100">
        <v>2.2618778000000001E-3</v>
      </c>
      <c r="AG105" s="104">
        <v>0.13082039910000001</v>
      </c>
      <c r="AH105" s="100">
        <v>0.1092234817</v>
      </c>
      <c r="AI105" s="100">
        <v>0.15668770639999999</v>
      </c>
      <c r="AJ105" s="100">
        <v>1.3712832474000001</v>
      </c>
      <c r="AK105" s="100">
        <v>1.1197182676999999</v>
      </c>
      <c r="AL105" s="100">
        <v>1.6793668541</v>
      </c>
      <c r="AM105" s="100">
        <v>1.2709082999999999E-3</v>
      </c>
      <c r="AN105" s="100">
        <v>0.65906639050000004</v>
      </c>
      <c r="AO105" s="100">
        <v>0.51144461649999995</v>
      </c>
      <c r="AP105" s="100">
        <v>0.84929725140000001</v>
      </c>
      <c r="AQ105" s="100">
        <v>3.8229106200000001E-2</v>
      </c>
      <c r="AR105" s="100">
        <v>1.2945738563</v>
      </c>
      <c r="AS105" s="100">
        <v>1.0141047275999999</v>
      </c>
      <c r="AT105" s="100">
        <v>1.6526118298000001</v>
      </c>
      <c r="AU105" s="102" t="s">
        <v>28</v>
      </c>
      <c r="AV105" s="102">
        <v>2</v>
      </c>
      <c r="AW105" s="102">
        <v>3</v>
      </c>
      <c r="AX105" s="102" t="s">
        <v>28</v>
      </c>
      <c r="AY105" s="102" t="s">
        <v>232</v>
      </c>
      <c r="AZ105" s="102" t="s">
        <v>28</v>
      </c>
      <c r="BA105" s="102" t="s">
        <v>28</v>
      </c>
      <c r="BB105" s="102" t="s">
        <v>28</v>
      </c>
      <c r="BC105" s="96" t="s">
        <v>438</v>
      </c>
      <c r="BD105" s="97">
        <v>139</v>
      </c>
      <c r="BE105" s="97">
        <v>178</v>
      </c>
      <c r="BF105" s="97">
        <v>118</v>
      </c>
      <c r="CO105" s="4"/>
    </row>
    <row r="106" spans="1:93" x14ac:dyDescent="0.3">
      <c r="A106" s="9"/>
      <c r="B106" t="s">
        <v>115</v>
      </c>
      <c r="C106" s="92">
        <v>4765</v>
      </c>
      <c r="D106" s="105">
        <v>39407</v>
      </c>
      <c r="E106" s="106">
        <v>0.12410664540000001</v>
      </c>
      <c r="F106" s="94">
        <v>0.1132586303</v>
      </c>
      <c r="G106" s="94">
        <v>0.1359936933</v>
      </c>
      <c r="H106" s="94">
        <v>0.18571119110000001</v>
      </c>
      <c r="I106" s="95">
        <v>0.1209176035</v>
      </c>
      <c r="J106" s="94">
        <v>0.1175326304</v>
      </c>
      <c r="K106" s="94">
        <v>0.12440006469999999</v>
      </c>
      <c r="L106" s="94">
        <v>0.94010944939999996</v>
      </c>
      <c r="M106" s="94">
        <v>0.85793559429999999</v>
      </c>
      <c r="N106" s="94">
        <v>1.0301539914</v>
      </c>
      <c r="O106" s="105">
        <v>4620</v>
      </c>
      <c r="P106" s="105">
        <v>39892</v>
      </c>
      <c r="Q106" s="106">
        <v>0.1188077048</v>
      </c>
      <c r="R106" s="94">
        <v>0.10842460800000001</v>
      </c>
      <c r="S106" s="94">
        <v>0.13018512099999999</v>
      </c>
      <c r="T106" s="94">
        <v>0.47892834080000002</v>
      </c>
      <c r="U106" s="95">
        <v>0.1158126943</v>
      </c>
      <c r="V106" s="94">
        <v>0.112520869</v>
      </c>
      <c r="W106" s="94">
        <v>0.1192008227</v>
      </c>
      <c r="X106" s="94">
        <v>0.96750345209999999</v>
      </c>
      <c r="Y106" s="94">
        <v>0.88294932309999996</v>
      </c>
      <c r="Z106" s="94">
        <v>1.0601547624000001</v>
      </c>
      <c r="AA106" s="105">
        <v>3434</v>
      </c>
      <c r="AB106" s="105">
        <v>38103</v>
      </c>
      <c r="AC106" s="106">
        <v>8.8646692099999994E-2</v>
      </c>
      <c r="AD106" s="94">
        <v>8.0769099999999996E-2</v>
      </c>
      <c r="AE106" s="94">
        <v>9.7292603599999999E-2</v>
      </c>
      <c r="AF106" s="94">
        <v>0.14268828629999999</v>
      </c>
      <c r="AG106" s="95">
        <v>9.0124137199999996E-2</v>
      </c>
      <c r="AH106" s="94">
        <v>8.7159670800000005E-2</v>
      </c>
      <c r="AI106" s="94">
        <v>9.31894308E-2</v>
      </c>
      <c r="AJ106" s="94">
        <v>0.93276445470000002</v>
      </c>
      <c r="AK106" s="94">
        <v>0.84987430070000003</v>
      </c>
      <c r="AL106" s="94">
        <v>1.0237390720999999</v>
      </c>
      <c r="AM106" s="94">
        <v>1.1112193000000001E-8</v>
      </c>
      <c r="AN106" s="94">
        <v>0.74613588649999996</v>
      </c>
      <c r="AO106" s="94">
        <v>0.67481395570000002</v>
      </c>
      <c r="AP106" s="94">
        <v>0.8249959214</v>
      </c>
      <c r="AQ106" s="94">
        <v>0.38599134369999999</v>
      </c>
      <c r="AR106" s="94">
        <v>0.95730332900000004</v>
      </c>
      <c r="AS106" s="94">
        <v>0.86737171580000005</v>
      </c>
      <c r="AT106" s="94">
        <v>1.0565593124999999</v>
      </c>
      <c r="AU106" s="92" t="s">
        <v>28</v>
      </c>
      <c r="AV106" s="92" t="s">
        <v>28</v>
      </c>
      <c r="AW106" s="92" t="s">
        <v>28</v>
      </c>
      <c r="AX106" s="92" t="s">
        <v>28</v>
      </c>
      <c r="AY106" s="92" t="s">
        <v>232</v>
      </c>
      <c r="AZ106" s="92" t="s">
        <v>28</v>
      </c>
      <c r="BA106" s="92" t="s">
        <v>28</v>
      </c>
      <c r="BB106" s="92" t="s">
        <v>28</v>
      </c>
      <c r="BC106" s="98" t="s">
        <v>275</v>
      </c>
      <c r="BD106" s="99">
        <v>4765</v>
      </c>
      <c r="BE106" s="99">
        <v>4620</v>
      </c>
      <c r="BF106" s="99">
        <v>3434</v>
      </c>
    </row>
    <row r="107" spans="1:93" x14ac:dyDescent="0.3">
      <c r="A107" s="9"/>
      <c r="B107" t="s">
        <v>116</v>
      </c>
      <c r="C107" s="92">
        <v>6080</v>
      </c>
      <c r="D107" s="105">
        <v>36152</v>
      </c>
      <c r="E107" s="106">
        <v>0.1668106275</v>
      </c>
      <c r="F107" s="94">
        <v>0.15241772919999999</v>
      </c>
      <c r="G107" s="94">
        <v>0.18256265590000001</v>
      </c>
      <c r="H107" s="94">
        <v>3.7389964E-7</v>
      </c>
      <c r="I107" s="95">
        <v>0.16817880060000001</v>
      </c>
      <c r="J107" s="94">
        <v>0.16400414390000001</v>
      </c>
      <c r="K107" s="94">
        <v>0.1724597215</v>
      </c>
      <c r="L107" s="94">
        <v>1.2635926681</v>
      </c>
      <c r="M107" s="94">
        <v>1.1545662767</v>
      </c>
      <c r="N107" s="94">
        <v>1.3829144876999999</v>
      </c>
      <c r="O107" s="105">
        <v>5885</v>
      </c>
      <c r="P107" s="105">
        <v>37602</v>
      </c>
      <c r="Q107" s="106">
        <v>0.1588326018</v>
      </c>
      <c r="R107" s="94">
        <v>0.1451226561</v>
      </c>
      <c r="S107" s="94">
        <v>0.17383774569999999</v>
      </c>
      <c r="T107" s="94">
        <v>2.3149943000000001E-8</v>
      </c>
      <c r="U107" s="95">
        <v>0.1565076326</v>
      </c>
      <c r="V107" s="94">
        <v>0.15255965860000001</v>
      </c>
      <c r="W107" s="94">
        <v>0.1605577732</v>
      </c>
      <c r="X107" s="94">
        <v>1.2934438119</v>
      </c>
      <c r="Y107" s="94">
        <v>1.1817976875</v>
      </c>
      <c r="Z107" s="94">
        <v>1.4156373059</v>
      </c>
      <c r="AA107" s="105">
        <v>4255</v>
      </c>
      <c r="AB107" s="105">
        <v>35103</v>
      </c>
      <c r="AC107" s="106">
        <v>0.11902088869999999</v>
      </c>
      <c r="AD107" s="94">
        <v>0.1085577385</v>
      </c>
      <c r="AE107" s="94">
        <v>0.13049251149999999</v>
      </c>
      <c r="AF107" s="94">
        <v>1.6404607E-6</v>
      </c>
      <c r="AG107" s="95">
        <v>0.121214711</v>
      </c>
      <c r="AH107" s="94">
        <v>0.11762676919999999</v>
      </c>
      <c r="AI107" s="94">
        <v>0.124912095</v>
      </c>
      <c r="AJ107" s="94">
        <v>1.2523699606000001</v>
      </c>
      <c r="AK107" s="94">
        <v>1.1422738663000001</v>
      </c>
      <c r="AL107" s="94">
        <v>1.3730774769</v>
      </c>
      <c r="AM107" s="94">
        <v>9.0471780000000004E-9</v>
      </c>
      <c r="AN107" s="94">
        <v>0.74934797600000003</v>
      </c>
      <c r="AO107" s="94">
        <v>0.6791263421</v>
      </c>
      <c r="AP107" s="94">
        <v>0.82683052379999999</v>
      </c>
      <c r="AQ107" s="94">
        <v>0.31892281909999998</v>
      </c>
      <c r="AR107" s="94">
        <v>0.95217315690000004</v>
      </c>
      <c r="AS107" s="94">
        <v>0.86469055800000005</v>
      </c>
      <c r="AT107" s="94">
        <v>1.0485065580999999</v>
      </c>
      <c r="AU107" s="92">
        <v>1</v>
      </c>
      <c r="AV107" s="92">
        <v>2</v>
      </c>
      <c r="AW107" s="92">
        <v>3</v>
      </c>
      <c r="AX107" s="92" t="s">
        <v>28</v>
      </c>
      <c r="AY107" s="92" t="s">
        <v>232</v>
      </c>
      <c r="AZ107" s="92" t="s">
        <v>28</v>
      </c>
      <c r="BA107" s="92" t="s">
        <v>28</v>
      </c>
      <c r="BB107" s="92" t="s">
        <v>28</v>
      </c>
      <c r="BC107" s="98" t="s">
        <v>238</v>
      </c>
      <c r="BD107" s="99">
        <v>6080</v>
      </c>
      <c r="BE107" s="99">
        <v>5885</v>
      </c>
      <c r="BF107" s="99">
        <v>4255</v>
      </c>
    </row>
    <row r="108" spans="1:93" x14ac:dyDescent="0.3">
      <c r="A108" s="9"/>
      <c r="B108" t="s">
        <v>117</v>
      </c>
      <c r="C108" s="92">
        <v>4653</v>
      </c>
      <c r="D108" s="105">
        <v>30222</v>
      </c>
      <c r="E108" s="106">
        <v>0.16542323349999999</v>
      </c>
      <c r="F108" s="94">
        <v>0.1509302344</v>
      </c>
      <c r="G108" s="94">
        <v>0.18130791560000001</v>
      </c>
      <c r="H108" s="94">
        <v>1.4170132E-6</v>
      </c>
      <c r="I108" s="95">
        <v>0.1539606909</v>
      </c>
      <c r="J108" s="94">
        <v>0.14959988199999999</v>
      </c>
      <c r="K108" s="94">
        <v>0.15844861660000001</v>
      </c>
      <c r="L108" s="94">
        <v>1.2530831408000001</v>
      </c>
      <c r="M108" s="94">
        <v>1.1432984841</v>
      </c>
      <c r="N108" s="94">
        <v>1.3734098135999999</v>
      </c>
      <c r="O108" s="105">
        <v>4259</v>
      </c>
      <c r="P108" s="105">
        <v>31789</v>
      </c>
      <c r="Q108" s="106">
        <v>0.1408421037</v>
      </c>
      <c r="R108" s="94">
        <v>0.1284586154</v>
      </c>
      <c r="S108" s="94">
        <v>0.15441936780000001</v>
      </c>
      <c r="T108" s="94">
        <v>3.5040191000000002E-3</v>
      </c>
      <c r="U108" s="95">
        <v>0.1339771619</v>
      </c>
      <c r="V108" s="94">
        <v>0.13001328779999999</v>
      </c>
      <c r="W108" s="94">
        <v>0.13806188750000001</v>
      </c>
      <c r="X108" s="94">
        <v>1.1469392647000001</v>
      </c>
      <c r="Y108" s="94">
        <v>1.0460950664999999</v>
      </c>
      <c r="Z108" s="94">
        <v>1.2575049046</v>
      </c>
      <c r="AA108" s="105">
        <v>3247</v>
      </c>
      <c r="AB108" s="105">
        <v>31211</v>
      </c>
      <c r="AC108" s="106">
        <v>0.10662685650000001</v>
      </c>
      <c r="AD108" s="94">
        <v>9.70486339E-2</v>
      </c>
      <c r="AE108" s="94">
        <v>0.11715040259999999</v>
      </c>
      <c r="AF108" s="94">
        <v>1.6564523599999999E-2</v>
      </c>
      <c r="AG108" s="95">
        <v>0.10403383419999999</v>
      </c>
      <c r="AH108" s="94">
        <v>0.1005163352</v>
      </c>
      <c r="AI108" s="94">
        <v>0.1076744256</v>
      </c>
      <c r="AJ108" s="94">
        <v>1.1219566042</v>
      </c>
      <c r="AK108" s="94">
        <v>1.0211719571</v>
      </c>
      <c r="AL108" s="94">
        <v>1.2326882001999999</v>
      </c>
      <c r="AM108" s="94">
        <v>8.7911742000000004E-8</v>
      </c>
      <c r="AN108" s="94">
        <v>0.7570666278</v>
      </c>
      <c r="AO108" s="94">
        <v>0.68368459930000003</v>
      </c>
      <c r="AP108" s="94">
        <v>0.8383249814</v>
      </c>
      <c r="AQ108" s="94">
        <v>1.5104839000000001E-3</v>
      </c>
      <c r="AR108" s="94">
        <v>0.85140461050000005</v>
      </c>
      <c r="AS108" s="94">
        <v>0.77086150949999999</v>
      </c>
      <c r="AT108" s="94">
        <v>0.94036321950000001</v>
      </c>
      <c r="AU108" s="92">
        <v>1</v>
      </c>
      <c r="AV108" s="92">
        <v>2</v>
      </c>
      <c r="AW108" s="92" t="s">
        <v>28</v>
      </c>
      <c r="AX108" s="92" t="s">
        <v>231</v>
      </c>
      <c r="AY108" s="92" t="s">
        <v>232</v>
      </c>
      <c r="AZ108" s="92" t="s">
        <v>28</v>
      </c>
      <c r="BA108" s="92" t="s">
        <v>28</v>
      </c>
      <c r="BB108" s="92" t="s">
        <v>28</v>
      </c>
      <c r="BC108" s="98" t="s">
        <v>444</v>
      </c>
      <c r="BD108" s="99">
        <v>4653</v>
      </c>
      <c r="BE108" s="99">
        <v>4259</v>
      </c>
      <c r="BF108" s="99">
        <v>3247</v>
      </c>
    </row>
    <row r="109" spans="1:93" x14ac:dyDescent="0.3">
      <c r="A109" s="9"/>
      <c r="B109" t="s">
        <v>118</v>
      </c>
      <c r="C109" s="92">
        <v>3899</v>
      </c>
      <c r="D109" s="105">
        <v>16821</v>
      </c>
      <c r="E109" s="106">
        <v>0.25407387190000003</v>
      </c>
      <c r="F109" s="94">
        <v>0.23169068109999999</v>
      </c>
      <c r="G109" s="94">
        <v>0.27861945970000002</v>
      </c>
      <c r="H109" s="94">
        <v>5.1593359999999998E-44</v>
      </c>
      <c r="I109" s="95">
        <v>0.23179359129999999</v>
      </c>
      <c r="J109" s="94">
        <v>0.2246309239</v>
      </c>
      <c r="K109" s="94">
        <v>0.2391846503</v>
      </c>
      <c r="L109" s="94">
        <v>1.9246128769999999</v>
      </c>
      <c r="M109" s="94">
        <v>1.7550599162</v>
      </c>
      <c r="N109" s="94">
        <v>2.1105460230999999</v>
      </c>
      <c r="O109" s="105">
        <v>3816</v>
      </c>
      <c r="P109" s="105">
        <v>17227</v>
      </c>
      <c r="Q109" s="106">
        <v>0.237891828</v>
      </c>
      <c r="R109" s="94">
        <v>0.21695107129999999</v>
      </c>
      <c r="S109" s="94">
        <v>0.26085384830000002</v>
      </c>
      <c r="T109" s="94">
        <v>6.1715050000000001E-45</v>
      </c>
      <c r="U109" s="95">
        <v>0.22151274160000001</v>
      </c>
      <c r="V109" s="94">
        <v>0.2145948912</v>
      </c>
      <c r="W109" s="94">
        <v>0.22865360139999999</v>
      </c>
      <c r="X109" s="94">
        <v>1.9372579015</v>
      </c>
      <c r="Y109" s="94">
        <v>1.7667280990000001</v>
      </c>
      <c r="Z109" s="94">
        <v>2.1242477430000002</v>
      </c>
      <c r="AA109" s="105">
        <v>2553</v>
      </c>
      <c r="AB109" s="105">
        <v>16153</v>
      </c>
      <c r="AC109" s="106">
        <v>0.1695852971</v>
      </c>
      <c r="AD109" s="94">
        <v>0.1541570018</v>
      </c>
      <c r="AE109" s="94">
        <v>0.18655768249999999</v>
      </c>
      <c r="AF109" s="94">
        <v>1.1939479999999999E-32</v>
      </c>
      <c r="AG109" s="95">
        <v>0.15805113600000001</v>
      </c>
      <c r="AH109" s="94">
        <v>0.15203767730000001</v>
      </c>
      <c r="AI109" s="94">
        <v>0.16430244159999999</v>
      </c>
      <c r="AJ109" s="94">
        <v>1.7844223331</v>
      </c>
      <c r="AK109" s="94">
        <v>1.6220816396</v>
      </c>
      <c r="AL109" s="94">
        <v>1.9630103596999999</v>
      </c>
      <c r="AM109" s="94">
        <v>1.3011650000000001E-10</v>
      </c>
      <c r="AN109" s="94">
        <v>0.71286726629999997</v>
      </c>
      <c r="AO109" s="94">
        <v>0.64295823659999995</v>
      </c>
      <c r="AP109" s="94">
        <v>0.79037752439999998</v>
      </c>
      <c r="AQ109" s="94">
        <v>0.19684838709999999</v>
      </c>
      <c r="AR109" s="94">
        <v>0.93630968910000001</v>
      </c>
      <c r="AS109" s="94">
        <v>0.84725729220000001</v>
      </c>
      <c r="AT109" s="94">
        <v>1.0347220873</v>
      </c>
      <c r="AU109" s="92">
        <v>1</v>
      </c>
      <c r="AV109" s="92">
        <v>2</v>
      </c>
      <c r="AW109" s="92">
        <v>3</v>
      </c>
      <c r="AX109" s="92" t="s">
        <v>28</v>
      </c>
      <c r="AY109" s="92" t="s">
        <v>232</v>
      </c>
      <c r="AZ109" s="92" t="s">
        <v>28</v>
      </c>
      <c r="BA109" s="92" t="s">
        <v>28</v>
      </c>
      <c r="BB109" s="92" t="s">
        <v>28</v>
      </c>
      <c r="BC109" s="98" t="s">
        <v>238</v>
      </c>
      <c r="BD109" s="99">
        <v>3899</v>
      </c>
      <c r="BE109" s="99">
        <v>3816</v>
      </c>
      <c r="BF109" s="99">
        <v>2553</v>
      </c>
      <c r="CO109" s="4"/>
    </row>
    <row r="110" spans="1:93" s="3" customFormat="1" x14ac:dyDescent="0.3">
      <c r="A110" s="9" t="s">
        <v>240</v>
      </c>
      <c r="B110" s="3" t="s">
        <v>201</v>
      </c>
      <c r="C110" s="102">
        <v>6303</v>
      </c>
      <c r="D110" s="103">
        <v>66768</v>
      </c>
      <c r="E110" s="101">
        <v>0.1071040858</v>
      </c>
      <c r="F110" s="100">
        <v>9.6985048000000004E-2</v>
      </c>
      <c r="G110" s="100">
        <v>0.11827890420000001</v>
      </c>
      <c r="H110" s="100">
        <v>1.6756829E-3</v>
      </c>
      <c r="I110" s="104">
        <v>9.4401509699999997E-2</v>
      </c>
      <c r="J110" s="100">
        <v>9.2099518699999994E-2</v>
      </c>
      <c r="K110" s="100">
        <v>9.6761037999999994E-2</v>
      </c>
      <c r="L110" s="100">
        <v>0.85289576970000003</v>
      </c>
      <c r="M110" s="100">
        <v>0.77231542109999995</v>
      </c>
      <c r="N110" s="100">
        <v>0.94188355440000004</v>
      </c>
      <c r="O110" s="103">
        <v>7392</v>
      </c>
      <c r="P110" s="103">
        <v>76533</v>
      </c>
      <c r="Q110" s="101">
        <v>0.1054266542</v>
      </c>
      <c r="R110" s="100">
        <v>9.5541412300000003E-2</v>
      </c>
      <c r="S110" s="100">
        <v>0.1163346777</v>
      </c>
      <c r="T110" s="100">
        <v>8.2772852999999993E-3</v>
      </c>
      <c r="U110" s="104">
        <v>9.6585786500000007E-2</v>
      </c>
      <c r="V110" s="100">
        <v>9.4408881099999994E-2</v>
      </c>
      <c r="W110" s="100">
        <v>9.8812887599999996E-2</v>
      </c>
      <c r="X110" s="100">
        <v>0.87577716120000004</v>
      </c>
      <c r="Y110" s="100">
        <v>0.79366064979999995</v>
      </c>
      <c r="Z110" s="100">
        <v>0.96638990010000003</v>
      </c>
      <c r="AA110" s="103">
        <v>6786</v>
      </c>
      <c r="AB110" s="103">
        <v>86490</v>
      </c>
      <c r="AC110" s="101">
        <v>8.2935047400000003E-2</v>
      </c>
      <c r="AD110" s="100">
        <v>7.5113476499999998E-2</v>
      </c>
      <c r="AE110" s="100">
        <v>9.1571079E-2</v>
      </c>
      <c r="AF110" s="100">
        <v>7.0402681999999998E-3</v>
      </c>
      <c r="AG110" s="104">
        <v>7.8459937600000002E-2</v>
      </c>
      <c r="AH110" s="100">
        <v>7.6615207300000002E-2</v>
      </c>
      <c r="AI110" s="100">
        <v>8.0349085000000001E-2</v>
      </c>
      <c r="AJ110" s="100">
        <v>0.87266498540000004</v>
      </c>
      <c r="AK110" s="100">
        <v>0.79036430219999998</v>
      </c>
      <c r="AL110" s="100">
        <v>0.96353564380000001</v>
      </c>
      <c r="AM110" s="100">
        <v>6.6425682000000004E-6</v>
      </c>
      <c r="AN110" s="100">
        <v>0.78666109709999998</v>
      </c>
      <c r="AO110" s="100">
        <v>0.70867470060000004</v>
      </c>
      <c r="AP110" s="100">
        <v>0.87322953849999996</v>
      </c>
      <c r="AQ110" s="100">
        <v>0.7673775639</v>
      </c>
      <c r="AR110" s="100">
        <v>0.98433830389999999</v>
      </c>
      <c r="AS110" s="100">
        <v>0.88658483300000002</v>
      </c>
      <c r="AT110" s="100">
        <v>1.0928699210999999</v>
      </c>
      <c r="AU110" s="102">
        <v>1</v>
      </c>
      <c r="AV110" s="102">
        <v>2</v>
      </c>
      <c r="AW110" s="102">
        <v>3</v>
      </c>
      <c r="AX110" s="102" t="s">
        <v>28</v>
      </c>
      <c r="AY110" s="102" t="s">
        <v>232</v>
      </c>
      <c r="AZ110" s="102" t="s">
        <v>28</v>
      </c>
      <c r="BA110" s="102" t="s">
        <v>28</v>
      </c>
      <c r="BB110" s="102" t="s">
        <v>28</v>
      </c>
      <c r="BC110" s="96" t="s">
        <v>238</v>
      </c>
      <c r="BD110" s="97">
        <v>6303</v>
      </c>
      <c r="BE110" s="97">
        <v>7392</v>
      </c>
      <c r="BF110" s="97">
        <v>6786</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202</v>
      </c>
      <c r="C111" s="92">
        <v>2891</v>
      </c>
      <c r="D111" s="105">
        <v>29106</v>
      </c>
      <c r="E111" s="106">
        <v>0.1012724274</v>
      </c>
      <c r="F111" s="94">
        <v>9.1268519500000006E-2</v>
      </c>
      <c r="G111" s="94">
        <v>0.1123728598</v>
      </c>
      <c r="H111" s="94">
        <v>5.04563E-5</v>
      </c>
      <c r="I111" s="95">
        <v>9.9326599299999999E-2</v>
      </c>
      <c r="J111" s="94">
        <v>9.5771120000000001E-2</v>
      </c>
      <c r="K111" s="94">
        <v>0.1030140749</v>
      </c>
      <c r="L111" s="94">
        <v>0.80645686149999996</v>
      </c>
      <c r="M111" s="94">
        <v>0.72679332070000002</v>
      </c>
      <c r="N111" s="94">
        <v>0.8948522928</v>
      </c>
      <c r="O111" s="105">
        <v>2839</v>
      </c>
      <c r="P111" s="105">
        <v>30589</v>
      </c>
      <c r="Q111" s="106">
        <v>9.0788611699999994E-2</v>
      </c>
      <c r="R111" s="94">
        <v>8.1789846200000002E-2</v>
      </c>
      <c r="S111" s="94">
        <v>0.10077744850000001</v>
      </c>
      <c r="T111" s="94">
        <v>1.1740947E-7</v>
      </c>
      <c r="U111" s="95">
        <v>9.2811141299999997E-2</v>
      </c>
      <c r="V111" s="94">
        <v>8.9459154200000002E-2</v>
      </c>
      <c r="W111" s="94">
        <v>9.6288725500000005E-2</v>
      </c>
      <c r="X111" s="94">
        <v>0.75417922770000001</v>
      </c>
      <c r="Y111" s="94">
        <v>0.67942665830000004</v>
      </c>
      <c r="Z111" s="94">
        <v>0.83715630009999997</v>
      </c>
      <c r="AA111" s="105">
        <v>2620</v>
      </c>
      <c r="AB111" s="105">
        <v>33045</v>
      </c>
      <c r="AC111" s="106">
        <v>7.7119721299999999E-2</v>
      </c>
      <c r="AD111" s="94">
        <v>6.9398655399999995E-2</v>
      </c>
      <c r="AE111" s="94">
        <v>8.5699807700000005E-2</v>
      </c>
      <c r="AF111" s="94">
        <v>1.039135E-4</v>
      </c>
      <c r="AG111" s="95">
        <v>7.9285822399999997E-2</v>
      </c>
      <c r="AH111" s="94">
        <v>7.6307273600000003E-2</v>
      </c>
      <c r="AI111" s="94">
        <v>8.2380634600000002E-2</v>
      </c>
      <c r="AJ111" s="94">
        <v>0.8114745525</v>
      </c>
      <c r="AK111" s="94">
        <v>0.73023140959999999</v>
      </c>
      <c r="AL111" s="94">
        <v>0.90175654009999995</v>
      </c>
      <c r="AM111" s="94">
        <v>5.7377371000000002E-3</v>
      </c>
      <c r="AN111" s="94">
        <v>0.84944267689999997</v>
      </c>
      <c r="AO111" s="94">
        <v>0.75657803140000002</v>
      </c>
      <c r="AP111" s="94">
        <v>0.9537058061</v>
      </c>
      <c r="AQ111" s="94">
        <v>6.1257498100000002E-2</v>
      </c>
      <c r="AR111" s="94">
        <v>0.89647907179999997</v>
      </c>
      <c r="AS111" s="94">
        <v>0.79954045380000005</v>
      </c>
      <c r="AT111" s="94">
        <v>1.0051708106999999</v>
      </c>
      <c r="AU111" s="92">
        <v>1</v>
      </c>
      <c r="AV111" s="92">
        <v>2</v>
      </c>
      <c r="AW111" s="92">
        <v>3</v>
      </c>
      <c r="AX111" s="92" t="s">
        <v>28</v>
      </c>
      <c r="AY111" s="92" t="s">
        <v>232</v>
      </c>
      <c r="AZ111" s="92" t="s">
        <v>28</v>
      </c>
      <c r="BA111" s="92" t="s">
        <v>28</v>
      </c>
      <c r="BB111" s="92" t="s">
        <v>28</v>
      </c>
      <c r="BC111" s="98" t="s">
        <v>238</v>
      </c>
      <c r="BD111" s="99">
        <v>2891</v>
      </c>
      <c r="BE111" s="99">
        <v>2839</v>
      </c>
      <c r="BF111" s="99">
        <v>2620</v>
      </c>
    </row>
    <row r="112" spans="1:93" x14ac:dyDescent="0.3">
      <c r="A112" s="9"/>
      <c r="B112" t="s">
        <v>203</v>
      </c>
      <c r="C112" s="92">
        <v>4250</v>
      </c>
      <c r="D112" s="105">
        <v>49361</v>
      </c>
      <c r="E112" s="106">
        <v>9.2552880399999995E-2</v>
      </c>
      <c r="F112" s="94">
        <v>8.3732684099999996E-2</v>
      </c>
      <c r="G112" s="94">
        <v>0.1023021747</v>
      </c>
      <c r="H112" s="94">
        <v>2.3492484999999999E-9</v>
      </c>
      <c r="I112" s="95">
        <v>8.6100362599999994E-2</v>
      </c>
      <c r="J112" s="94">
        <v>8.3550325300000006E-2</v>
      </c>
      <c r="K112" s="94">
        <v>8.87282296E-2</v>
      </c>
      <c r="L112" s="94">
        <v>0.73702099779999997</v>
      </c>
      <c r="M112" s="94">
        <v>0.66678363860000001</v>
      </c>
      <c r="N112" s="94">
        <v>0.81465698870000003</v>
      </c>
      <c r="O112" s="105">
        <v>4457</v>
      </c>
      <c r="P112" s="105">
        <v>53311</v>
      </c>
      <c r="Q112" s="106">
        <v>8.5588188699999998E-2</v>
      </c>
      <c r="R112" s="94">
        <v>7.7443684799999996E-2</v>
      </c>
      <c r="S112" s="94">
        <v>9.4589224E-2</v>
      </c>
      <c r="T112" s="94">
        <v>2.2948140000000001E-11</v>
      </c>
      <c r="U112" s="95">
        <v>8.3603759099999994E-2</v>
      </c>
      <c r="V112" s="94">
        <v>8.11849969E-2</v>
      </c>
      <c r="W112" s="94">
        <v>8.6094583899999994E-2</v>
      </c>
      <c r="X112" s="94">
        <v>0.7109794156</v>
      </c>
      <c r="Y112" s="94">
        <v>0.64332318030000002</v>
      </c>
      <c r="Z112" s="94">
        <v>0.78575084009999996</v>
      </c>
      <c r="AA112" s="105">
        <v>3583</v>
      </c>
      <c r="AB112" s="105">
        <v>57900</v>
      </c>
      <c r="AC112" s="106">
        <v>6.2579566599999997E-2</v>
      </c>
      <c r="AD112" s="94">
        <v>5.6521105299999999E-2</v>
      </c>
      <c r="AE112" s="94">
        <v>6.9287430600000005E-2</v>
      </c>
      <c r="AF112" s="94">
        <v>8.8081409999999996E-16</v>
      </c>
      <c r="AG112" s="95">
        <v>6.18825561E-2</v>
      </c>
      <c r="AH112" s="94">
        <v>5.9889120699999999E-2</v>
      </c>
      <c r="AI112" s="94">
        <v>6.3942343999999998E-2</v>
      </c>
      <c r="AJ112" s="94">
        <v>0.65847911459999997</v>
      </c>
      <c r="AK112" s="94">
        <v>0.59473034660000001</v>
      </c>
      <c r="AL112" s="94">
        <v>0.72906107249999996</v>
      </c>
      <c r="AM112" s="94">
        <v>1.5049489000000002E-8</v>
      </c>
      <c r="AN112" s="94">
        <v>0.73117059200000001</v>
      </c>
      <c r="AO112" s="94">
        <v>0.65605305120000001</v>
      </c>
      <c r="AP112" s="94">
        <v>0.81488903030000004</v>
      </c>
      <c r="AQ112" s="94">
        <v>0.15131269520000001</v>
      </c>
      <c r="AR112" s="94">
        <v>0.92474905519999995</v>
      </c>
      <c r="AS112" s="94">
        <v>0.83102762070000002</v>
      </c>
      <c r="AT112" s="94">
        <v>1.0290401833</v>
      </c>
      <c r="AU112" s="92">
        <v>1</v>
      </c>
      <c r="AV112" s="92">
        <v>2</v>
      </c>
      <c r="AW112" s="92">
        <v>3</v>
      </c>
      <c r="AX112" s="92" t="s">
        <v>28</v>
      </c>
      <c r="AY112" s="92" t="s">
        <v>232</v>
      </c>
      <c r="AZ112" s="92" t="s">
        <v>28</v>
      </c>
      <c r="BA112" s="92" t="s">
        <v>28</v>
      </c>
      <c r="BB112" s="92" t="s">
        <v>28</v>
      </c>
      <c r="BC112" s="98" t="s">
        <v>238</v>
      </c>
      <c r="BD112" s="99">
        <v>4250</v>
      </c>
      <c r="BE112" s="99">
        <v>4457</v>
      </c>
      <c r="BF112" s="99">
        <v>3583</v>
      </c>
    </row>
    <row r="113" spans="1:93" x14ac:dyDescent="0.3">
      <c r="A113" s="9"/>
      <c r="B113" t="s">
        <v>204</v>
      </c>
      <c r="C113" s="92">
        <v>4604</v>
      </c>
      <c r="D113" s="105">
        <v>39618</v>
      </c>
      <c r="E113" s="106">
        <v>0.1191358538</v>
      </c>
      <c r="F113" s="94">
        <v>0.1077553223</v>
      </c>
      <c r="G113" s="94">
        <v>0.13171833529999999</v>
      </c>
      <c r="H113" s="94">
        <v>0.30400367490000002</v>
      </c>
      <c r="I113" s="95">
        <v>0.11620980359999999</v>
      </c>
      <c r="J113" s="94">
        <v>0.1129010389</v>
      </c>
      <c r="K113" s="94">
        <v>0.11961553749999999</v>
      </c>
      <c r="L113" s="94">
        <v>0.94870765199999996</v>
      </c>
      <c r="M113" s="94">
        <v>0.85808172329999999</v>
      </c>
      <c r="N113" s="94">
        <v>1.0489049988000001</v>
      </c>
      <c r="O113" s="105">
        <v>4649</v>
      </c>
      <c r="P113" s="105">
        <v>41910</v>
      </c>
      <c r="Q113" s="106">
        <v>0.11164092790000001</v>
      </c>
      <c r="R113" s="94">
        <v>0.10096429129999999</v>
      </c>
      <c r="S113" s="94">
        <v>0.1234465833</v>
      </c>
      <c r="T113" s="94">
        <v>0.1416707126</v>
      </c>
      <c r="U113" s="95">
        <v>0.11092817939999999</v>
      </c>
      <c r="V113" s="94">
        <v>0.10778489870000001</v>
      </c>
      <c r="W113" s="94">
        <v>0.11416312620000001</v>
      </c>
      <c r="X113" s="94">
        <v>0.9273990124</v>
      </c>
      <c r="Y113" s="94">
        <v>0.83870839959999999</v>
      </c>
      <c r="Z113" s="94">
        <v>1.0254683613</v>
      </c>
      <c r="AA113" s="105">
        <v>3604</v>
      </c>
      <c r="AB113" s="105">
        <v>45454</v>
      </c>
      <c r="AC113" s="106">
        <v>7.9078610999999993E-2</v>
      </c>
      <c r="AD113" s="94">
        <v>7.1392517599999997E-2</v>
      </c>
      <c r="AE113" s="94">
        <v>8.7592186599999997E-2</v>
      </c>
      <c r="AF113" s="94">
        <v>4.2584479999999999E-4</v>
      </c>
      <c r="AG113" s="95">
        <v>7.9288951499999996E-2</v>
      </c>
      <c r="AH113" s="94">
        <v>7.6742131500000005E-2</v>
      </c>
      <c r="AI113" s="94">
        <v>8.19202921E-2</v>
      </c>
      <c r="AJ113" s="94">
        <v>0.83208651950000001</v>
      </c>
      <c r="AK113" s="94">
        <v>0.75121136690000001</v>
      </c>
      <c r="AL113" s="94">
        <v>0.92166866270000003</v>
      </c>
      <c r="AM113" s="94">
        <v>6.1674359999999999E-10</v>
      </c>
      <c r="AN113" s="94">
        <v>0.70832993330000005</v>
      </c>
      <c r="AO113" s="94">
        <v>0.63501669019999996</v>
      </c>
      <c r="AP113" s="94">
        <v>0.79010725579999996</v>
      </c>
      <c r="AQ113" s="94">
        <v>0.236421149</v>
      </c>
      <c r="AR113" s="94">
        <v>0.93708925009999999</v>
      </c>
      <c r="AS113" s="94">
        <v>0.84152505359999996</v>
      </c>
      <c r="AT113" s="94">
        <v>1.0435057862999999</v>
      </c>
      <c r="AU113" s="92" t="s">
        <v>28</v>
      </c>
      <c r="AV113" s="92" t="s">
        <v>28</v>
      </c>
      <c r="AW113" s="92">
        <v>3</v>
      </c>
      <c r="AX113" s="92" t="s">
        <v>28</v>
      </c>
      <c r="AY113" s="92" t="s">
        <v>232</v>
      </c>
      <c r="AZ113" s="92" t="s">
        <v>28</v>
      </c>
      <c r="BA113" s="92" t="s">
        <v>28</v>
      </c>
      <c r="BB113" s="92" t="s">
        <v>28</v>
      </c>
      <c r="BC113" s="98" t="s">
        <v>436</v>
      </c>
      <c r="BD113" s="99">
        <v>4604</v>
      </c>
      <c r="BE113" s="99">
        <v>4649</v>
      </c>
      <c r="BF113" s="99">
        <v>3604</v>
      </c>
      <c r="BQ113" s="46"/>
      <c r="CO113" s="4"/>
    </row>
    <row r="114" spans="1:93" s="3" customFormat="1" x14ac:dyDescent="0.3">
      <c r="A114" s="9"/>
      <c r="B114" s="3" t="s">
        <v>119</v>
      </c>
      <c r="C114" s="102">
        <v>7022</v>
      </c>
      <c r="D114" s="103">
        <v>56805</v>
      </c>
      <c r="E114" s="101">
        <v>0.1201127333</v>
      </c>
      <c r="F114" s="100">
        <v>0.1087477298</v>
      </c>
      <c r="G114" s="100">
        <v>0.1326654703</v>
      </c>
      <c r="H114" s="100">
        <v>0.38036790990000002</v>
      </c>
      <c r="I114" s="104">
        <v>0.1236158789</v>
      </c>
      <c r="J114" s="100">
        <v>0.1207581376</v>
      </c>
      <c r="K114" s="100">
        <v>0.12654124859999999</v>
      </c>
      <c r="L114" s="100">
        <v>0.95648677999999998</v>
      </c>
      <c r="M114" s="100">
        <v>0.86598450449999997</v>
      </c>
      <c r="N114" s="100">
        <v>1.0564472639</v>
      </c>
      <c r="O114" s="103">
        <v>7303</v>
      </c>
      <c r="P114" s="103">
        <v>59408</v>
      </c>
      <c r="Q114" s="101">
        <v>0.112545672</v>
      </c>
      <c r="R114" s="100">
        <v>0.1018859454</v>
      </c>
      <c r="S114" s="100">
        <v>0.124320663</v>
      </c>
      <c r="T114" s="100">
        <v>0.18496700769999999</v>
      </c>
      <c r="U114" s="104">
        <v>0.1229295718</v>
      </c>
      <c r="V114" s="100">
        <v>0.1201422759</v>
      </c>
      <c r="W114" s="100">
        <v>0.12578153280000001</v>
      </c>
      <c r="X114" s="100">
        <v>0.93491470350000005</v>
      </c>
      <c r="Y114" s="100">
        <v>0.84636456240000002</v>
      </c>
      <c r="Z114" s="100">
        <v>1.0327293245</v>
      </c>
      <c r="AA114" s="103">
        <v>6904</v>
      </c>
      <c r="AB114" s="103">
        <v>63320</v>
      </c>
      <c r="AC114" s="101">
        <v>9.7146816600000005E-2</v>
      </c>
      <c r="AD114" s="100">
        <v>8.7909605599999996E-2</v>
      </c>
      <c r="AE114" s="100">
        <v>0.107354639</v>
      </c>
      <c r="AF114" s="100">
        <v>0.66660018939999999</v>
      </c>
      <c r="AG114" s="104">
        <v>0.1090334807</v>
      </c>
      <c r="AH114" s="100">
        <v>0.1064916566</v>
      </c>
      <c r="AI114" s="100">
        <v>0.11163597510000001</v>
      </c>
      <c r="AJ114" s="100">
        <v>1.0222050622000001</v>
      </c>
      <c r="AK114" s="100">
        <v>0.9250086314</v>
      </c>
      <c r="AL114" s="100">
        <v>1.1296145285999999</v>
      </c>
      <c r="AM114" s="100">
        <v>6.6057483000000004E-3</v>
      </c>
      <c r="AN114" s="100">
        <v>0.86317683219999997</v>
      </c>
      <c r="AO114" s="100">
        <v>0.77622678869999995</v>
      </c>
      <c r="AP114" s="100">
        <v>0.95986669680000003</v>
      </c>
      <c r="AQ114" s="100">
        <v>0.22760456570000001</v>
      </c>
      <c r="AR114" s="100">
        <v>0.93700033999999999</v>
      </c>
      <c r="AS114" s="100">
        <v>0.84301024570000005</v>
      </c>
      <c r="AT114" s="100">
        <v>1.0414697112</v>
      </c>
      <c r="AU114" s="102" t="s">
        <v>28</v>
      </c>
      <c r="AV114" s="102" t="s">
        <v>28</v>
      </c>
      <c r="AW114" s="102" t="s">
        <v>28</v>
      </c>
      <c r="AX114" s="102" t="s">
        <v>28</v>
      </c>
      <c r="AY114" s="102" t="s">
        <v>232</v>
      </c>
      <c r="AZ114" s="102" t="s">
        <v>28</v>
      </c>
      <c r="BA114" s="102" t="s">
        <v>28</v>
      </c>
      <c r="BB114" s="102" t="s">
        <v>28</v>
      </c>
      <c r="BC114" s="96" t="s">
        <v>275</v>
      </c>
      <c r="BD114" s="97">
        <v>7022</v>
      </c>
      <c r="BE114" s="97">
        <v>7303</v>
      </c>
      <c r="BF114" s="97">
        <v>6904</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2">
        <v>2548</v>
      </c>
      <c r="D115" s="105">
        <v>20075</v>
      </c>
      <c r="E115" s="106">
        <v>0.11291669729999999</v>
      </c>
      <c r="F115" s="94">
        <v>0.1014127891</v>
      </c>
      <c r="G115" s="94">
        <v>0.1257255682</v>
      </c>
      <c r="H115" s="94">
        <v>5.2574975500000003E-2</v>
      </c>
      <c r="I115" s="95">
        <v>0.12692403490000001</v>
      </c>
      <c r="J115" s="94">
        <v>0.1220902416</v>
      </c>
      <c r="K115" s="94">
        <v>0.1319492075</v>
      </c>
      <c r="L115" s="94">
        <v>0.89918300269999996</v>
      </c>
      <c r="M115" s="94">
        <v>0.80757459629999995</v>
      </c>
      <c r="N115" s="94">
        <v>1.0011831428</v>
      </c>
      <c r="O115" s="105">
        <v>2835</v>
      </c>
      <c r="P115" s="105">
        <v>20970</v>
      </c>
      <c r="Q115" s="106">
        <v>0.1178222453</v>
      </c>
      <c r="R115" s="94">
        <v>0.1059349094</v>
      </c>
      <c r="S115" s="94">
        <v>0.1310435019</v>
      </c>
      <c r="T115" s="94">
        <v>0.6921851228</v>
      </c>
      <c r="U115" s="95">
        <v>0.13519313299999999</v>
      </c>
      <c r="V115" s="94">
        <v>0.13030708860000001</v>
      </c>
      <c r="W115" s="94">
        <v>0.1402623865</v>
      </c>
      <c r="X115" s="94">
        <v>0.97874709559999995</v>
      </c>
      <c r="Y115" s="94">
        <v>0.87999922720000001</v>
      </c>
      <c r="Z115" s="94">
        <v>1.0885758163000001</v>
      </c>
      <c r="AA115" s="105">
        <v>2432</v>
      </c>
      <c r="AB115" s="105">
        <v>21891</v>
      </c>
      <c r="AC115" s="106">
        <v>9.2454660600000002E-2</v>
      </c>
      <c r="AD115" s="94">
        <v>8.2962972999999995E-2</v>
      </c>
      <c r="AE115" s="94">
        <v>0.10303228</v>
      </c>
      <c r="AF115" s="94">
        <v>0.6182381495</v>
      </c>
      <c r="AG115" s="95">
        <v>0.11109588419999999</v>
      </c>
      <c r="AH115" s="94">
        <v>0.10676713259999999</v>
      </c>
      <c r="AI115" s="94">
        <v>0.11560014</v>
      </c>
      <c r="AJ115" s="94">
        <v>0.9728329282</v>
      </c>
      <c r="AK115" s="94">
        <v>0.87295882609999997</v>
      </c>
      <c r="AL115" s="94">
        <v>1.0841334985</v>
      </c>
      <c r="AM115" s="94">
        <v>7.6018699999999998E-5</v>
      </c>
      <c r="AN115" s="94">
        <v>0.78469613540000005</v>
      </c>
      <c r="AO115" s="94">
        <v>0.69588980690000002</v>
      </c>
      <c r="AP115" s="94">
        <v>0.88483552840000002</v>
      </c>
      <c r="AQ115" s="94">
        <v>0.48485402640000003</v>
      </c>
      <c r="AR115" s="94">
        <v>1.043443956</v>
      </c>
      <c r="AS115" s="94">
        <v>0.92607619210000003</v>
      </c>
      <c r="AT115" s="94">
        <v>1.1756865132000001</v>
      </c>
      <c r="AU115" s="92" t="s">
        <v>28</v>
      </c>
      <c r="AV115" s="92" t="s">
        <v>28</v>
      </c>
      <c r="AW115" s="92" t="s">
        <v>28</v>
      </c>
      <c r="AX115" s="92" t="s">
        <v>28</v>
      </c>
      <c r="AY115" s="92" t="s">
        <v>232</v>
      </c>
      <c r="AZ115" s="92" t="s">
        <v>28</v>
      </c>
      <c r="BA115" s="92" t="s">
        <v>28</v>
      </c>
      <c r="BB115" s="92" t="s">
        <v>28</v>
      </c>
      <c r="BC115" s="98" t="s">
        <v>275</v>
      </c>
      <c r="BD115" s="99">
        <v>2548</v>
      </c>
      <c r="BE115" s="99">
        <v>2835</v>
      </c>
      <c r="BF115" s="99">
        <v>2432</v>
      </c>
    </row>
    <row r="116" spans="1:93" x14ac:dyDescent="0.3">
      <c r="A116" s="9"/>
      <c r="B116" t="s">
        <v>121</v>
      </c>
      <c r="C116" s="92">
        <v>1762</v>
      </c>
      <c r="D116" s="105">
        <v>14966</v>
      </c>
      <c r="E116" s="106">
        <v>0.1018187902</v>
      </c>
      <c r="F116" s="94">
        <v>9.11054003E-2</v>
      </c>
      <c r="G116" s="94">
        <v>0.1137920035</v>
      </c>
      <c r="H116" s="94">
        <v>2.179405E-4</v>
      </c>
      <c r="I116" s="95">
        <v>0.1177335293</v>
      </c>
      <c r="J116" s="94">
        <v>0.11236264679999999</v>
      </c>
      <c r="K116" s="94">
        <v>0.1233611375</v>
      </c>
      <c r="L116" s="94">
        <v>0.81080768089999999</v>
      </c>
      <c r="M116" s="94">
        <v>0.72549436320000005</v>
      </c>
      <c r="N116" s="94">
        <v>0.9061532779</v>
      </c>
      <c r="O116" s="105">
        <v>1863</v>
      </c>
      <c r="P116" s="105">
        <v>15160</v>
      </c>
      <c r="Q116" s="106">
        <v>0.1045238911</v>
      </c>
      <c r="R116" s="94">
        <v>9.3558694900000003E-2</v>
      </c>
      <c r="S116" s="94">
        <v>0.11677422210000001</v>
      </c>
      <c r="T116" s="94">
        <v>1.24937569E-2</v>
      </c>
      <c r="U116" s="95">
        <v>0.12288918209999999</v>
      </c>
      <c r="V116" s="94">
        <v>0.11743371180000001</v>
      </c>
      <c r="W116" s="94">
        <v>0.1285980903</v>
      </c>
      <c r="X116" s="94">
        <v>0.86827792599999998</v>
      </c>
      <c r="Y116" s="94">
        <v>0.77719025460000002</v>
      </c>
      <c r="Z116" s="94">
        <v>0.97004118669999995</v>
      </c>
      <c r="AA116" s="105">
        <v>1602</v>
      </c>
      <c r="AB116" s="105">
        <v>15895</v>
      </c>
      <c r="AC116" s="106">
        <v>8.1997878999999996E-2</v>
      </c>
      <c r="AD116" s="94">
        <v>7.3247932700000004E-2</v>
      </c>
      <c r="AE116" s="94">
        <v>9.1793063899999999E-2</v>
      </c>
      <c r="AF116" s="94">
        <v>1.0374487700000001E-2</v>
      </c>
      <c r="AG116" s="95">
        <v>0.1007864108</v>
      </c>
      <c r="AH116" s="94">
        <v>9.5969941099999997E-2</v>
      </c>
      <c r="AI116" s="94">
        <v>0.10584460599999999</v>
      </c>
      <c r="AJ116" s="94">
        <v>0.86280384629999995</v>
      </c>
      <c r="AK116" s="94">
        <v>0.77073454610000003</v>
      </c>
      <c r="AL116" s="94">
        <v>0.96587142879999999</v>
      </c>
      <c r="AM116" s="94">
        <v>2.0286960000000001E-4</v>
      </c>
      <c r="AN116" s="94">
        <v>0.78448934670000003</v>
      </c>
      <c r="AO116" s="94">
        <v>0.69020705380000003</v>
      </c>
      <c r="AP116" s="94">
        <v>0.89165060200000001</v>
      </c>
      <c r="AQ116" s="94">
        <v>0.68472640470000001</v>
      </c>
      <c r="AR116" s="94">
        <v>1.0265677967</v>
      </c>
      <c r="AS116" s="94">
        <v>0.9045172105</v>
      </c>
      <c r="AT116" s="94">
        <v>1.1650872189000001</v>
      </c>
      <c r="AU116" s="92">
        <v>1</v>
      </c>
      <c r="AV116" s="92" t="s">
        <v>28</v>
      </c>
      <c r="AW116" s="92" t="s">
        <v>28</v>
      </c>
      <c r="AX116" s="92" t="s">
        <v>28</v>
      </c>
      <c r="AY116" s="92" t="s">
        <v>232</v>
      </c>
      <c r="AZ116" s="92" t="s">
        <v>28</v>
      </c>
      <c r="BA116" s="92" t="s">
        <v>28</v>
      </c>
      <c r="BB116" s="92" t="s">
        <v>28</v>
      </c>
      <c r="BC116" s="98" t="s">
        <v>234</v>
      </c>
      <c r="BD116" s="99">
        <v>1762</v>
      </c>
      <c r="BE116" s="99">
        <v>1863</v>
      </c>
      <c r="BF116" s="99">
        <v>1602</v>
      </c>
    </row>
    <row r="117" spans="1:93" x14ac:dyDescent="0.3">
      <c r="A117" s="9"/>
      <c r="B117" t="s">
        <v>122</v>
      </c>
      <c r="C117" s="92">
        <v>1880</v>
      </c>
      <c r="D117" s="105">
        <v>9775</v>
      </c>
      <c r="E117" s="106">
        <v>0.1807269074</v>
      </c>
      <c r="F117" s="94">
        <v>0.16205947309999999</v>
      </c>
      <c r="G117" s="94">
        <v>0.20154462070000001</v>
      </c>
      <c r="H117" s="94">
        <v>5.9495120000000002E-11</v>
      </c>
      <c r="I117" s="95">
        <v>0.1923273657</v>
      </c>
      <c r="J117" s="94">
        <v>0.18382712009999999</v>
      </c>
      <c r="K117" s="94">
        <v>0.2012206664</v>
      </c>
      <c r="L117" s="94">
        <v>1.4391721249</v>
      </c>
      <c r="M117" s="94">
        <v>1.2905188257</v>
      </c>
      <c r="N117" s="94">
        <v>1.6049486174000001</v>
      </c>
      <c r="O117" s="105">
        <v>1842</v>
      </c>
      <c r="P117" s="105">
        <v>10360</v>
      </c>
      <c r="Q117" s="106">
        <v>0.15800108879999999</v>
      </c>
      <c r="R117" s="94">
        <v>0.1416488169</v>
      </c>
      <c r="S117" s="94">
        <v>0.17624110530000001</v>
      </c>
      <c r="T117" s="94">
        <v>1.0681183000000001E-6</v>
      </c>
      <c r="U117" s="95">
        <v>0.17779922779999999</v>
      </c>
      <c r="V117" s="94">
        <v>0.1698622639</v>
      </c>
      <c r="W117" s="94">
        <v>0.18610705329999999</v>
      </c>
      <c r="X117" s="94">
        <v>1.3125119649000001</v>
      </c>
      <c r="Y117" s="94">
        <v>1.1766739613999999</v>
      </c>
      <c r="Z117" s="94">
        <v>1.4640314263</v>
      </c>
      <c r="AA117" s="105">
        <v>1489</v>
      </c>
      <c r="AB117" s="105">
        <v>10528</v>
      </c>
      <c r="AC117" s="106">
        <v>0.1198167487</v>
      </c>
      <c r="AD117" s="94">
        <v>0.1071104589</v>
      </c>
      <c r="AE117" s="94">
        <v>0.1340303591</v>
      </c>
      <c r="AF117" s="94">
        <v>5.1000600000000001E-5</v>
      </c>
      <c r="AG117" s="95">
        <v>0.14143237080000001</v>
      </c>
      <c r="AH117" s="94">
        <v>0.13442803810000001</v>
      </c>
      <c r="AI117" s="94">
        <v>0.14880166219999999</v>
      </c>
      <c r="AJ117" s="94">
        <v>1.2607442151999999</v>
      </c>
      <c r="AK117" s="94">
        <v>1.1270451995999999</v>
      </c>
      <c r="AL117" s="94">
        <v>1.4103036655000001</v>
      </c>
      <c r="AM117" s="94">
        <v>1.68887E-5</v>
      </c>
      <c r="AN117" s="94">
        <v>0.75832862700000003</v>
      </c>
      <c r="AO117" s="94">
        <v>0.66854020719999996</v>
      </c>
      <c r="AP117" s="94">
        <v>0.86017609760000002</v>
      </c>
      <c r="AQ117" s="94">
        <v>3.2688124399999997E-2</v>
      </c>
      <c r="AR117" s="94">
        <v>0.87425326479999999</v>
      </c>
      <c r="AS117" s="94">
        <v>0.77282603679999995</v>
      </c>
      <c r="AT117" s="94">
        <v>0.98899200409999999</v>
      </c>
      <c r="AU117" s="92">
        <v>1</v>
      </c>
      <c r="AV117" s="92">
        <v>2</v>
      </c>
      <c r="AW117" s="92">
        <v>3</v>
      </c>
      <c r="AX117" s="92" t="s">
        <v>231</v>
      </c>
      <c r="AY117" s="92" t="s">
        <v>232</v>
      </c>
      <c r="AZ117" s="92" t="s">
        <v>28</v>
      </c>
      <c r="BA117" s="92" t="s">
        <v>28</v>
      </c>
      <c r="BB117" s="92" t="s">
        <v>28</v>
      </c>
      <c r="BC117" s="98" t="s">
        <v>439</v>
      </c>
      <c r="BD117" s="99">
        <v>1880</v>
      </c>
      <c r="BE117" s="99">
        <v>1842</v>
      </c>
      <c r="BF117" s="99">
        <v>1489</v>
      </c>
    </row>
    <row r="118" spans="1:93" x14ac:dyDescent="0.3">
      <c r="A118" s="9"/>
      <c r="B118" t="s">
        <v>123</v>
      </c>
      <c r="C118" s="92">
        <v>3664</v>
      </c>
      <c r="D118" s="105">
        <v>19539</v>
      </c>
      <c r="E118" s="106">
        <v>0.197206359</v>
      </c>
      <c r="F118" s="94">
        <v>0.1781113473</v>
      </c>
      <c r="G118" s="94">
        <v>0.21834851420000001</v>
      </c>
      <c r="H118" s="94">
        <v>3.7555540000000004E-18</v>
      </c>
      <c r="I118" s="95">
        <v>0.18752239109999999</v>
      </c>
      <c r="J118" s="94">
        <v>0.1815477566</v>
      </c>
      <c r="K118" s="94">
        <v>0.1936936474</v>
      </c>
      <c r="L118" s="94">
        <v>1.5704019891000001</v>
      </c>
      <c r="M118" s="94">
        <v>1.4183437868</v>
      </c>
      <c r="N118" s="94">
        <v>1.7387620903000001</v>
      </c>
      <c r="O118" s="105">
        <v>3784</v>
      </c>
      <c r="P118" s="105">
        <v>19603</v>
      </c>
      <c r="Q118" s="106">
        <v>0.19428629959999999</v>
      </c>
      <c r="R118" s="94">
        <v>0.1755068642</v>
      </c>
      <c r="S118" s="94">
        <v>0.2150751561</v>
      </c>
      <c r="T118" s="94">
        <v>2.728644E-20</v>
      </c>
      <c r="U118" s="95">
        <v>0.1930316788</v>
      </c>
      <c r="V118" s="94">
        <v>0.18697825970000001</v>
      </c>
      <c r="W118" s="94">
        <v>0.19928107740000001</v>
      </c>
      <c r="X118" s="94">
        <v>1.6139325038000001</v>
      </c>
      <c r="Y118" s="94">
        <v>1.4579321001000001</v>
      </c>
      <c r="Z118" s="94">
        <v>1.7866251294</v>
      </c>
      <c r="AA118" s="105">
        <v>3153</v>
      </c>
      <c r="AB118" s="105">
        <v>21094</v>
      </c>
      <c r="AC118" s="106">
        <v>0.1470723968</v>
      </c>
      <c r="AD118" s="94">
        <v>0.13264009970000001</v>
      </c>
      <c r="AE118" s="94">
        <v>0.16307504270000001</v>
      </c>
      <c r="AF118" s="94">
        <v>1.169183E-16</v>
      </c>
      <c r="AG118" s="95">
        <v>0.149473784</v>
      </c>
      <c r="AH118" s="94">
        <v>0.14434642549999999</v>
      </c>
      <c r="AI118" s="94">
        <v>0.1547832724</v>
      </c>
      <c r="AJ118" s="94">
        <v>1.5475355115</v>
      </c>
      <c r="AK118" s="94">
        <v>1.3956749798999999</v>
      </c>
      <c r="AL118" s="94">
        <v>1.7159196761</v>
      </c>
      <c r="AM118" s="94">
        <v>9.1896180000000004E-7</v>
      </c>
      <c r="AN118" s="94">
        <v>0.75698799729999999</v>
      </c>
      <c r="AO118" s="94">
        <v>0.67733995930000002</v>
      </c>
      <c r="AP118" s="94">
        <v>0.84600180489999999</v>
      </c>
      <c r="AQ118" s="94">
        <v>0.79015115150000004</v>
      </c>
      <c r="AR118" s="94">
        <v>0.98519287379999998</v>
      </c>
      <c r="AS118" s="94">
        <v>0.88268262710000001</v>
      </c>
      <c r="AT118" s="94">
        <v>1.0996081363000001</v>
      </c>
      <c r="AU118" s="92">
        <v>1</v>
      </c>
      <c r="AV118" s="92">
        <v>2</v>
      </c>
      <c r="AW118" s="92">
        <v>3</v>
      </c>
      <c r="AX118" s="92" t="s">
        <v>28</v>
      </c>
      <c r="AY118" s="92" t="s">
        <v>232</v>
      </c>
      <c r="AZ118" s="92" t="s">
        <v>28</v>
      </c>
      <c r="BA118" s="92" t="s">
        <v>28</v>
      </c>
      <c r="BB118" s="92" t="s">
        <v>28</v>
      </c>
      <c r="BC118" s="98" t="s">
        <v>238</v>
      </c>
      <c r="BD118" s="99">
        <v>3664</v>
      </c>
      <c r="BE118" s="99">
        <v>3784</v>
      </c>
      <c r="BF118" s="99">
        <v>3153</v>
      </c>
      <c r="BQ118" s="46"/>
      <c r="CC118" s="4"/>
      <c r="CO118" s="4"/>
    </row>
    <row r="119" spans="1:93" x14ac:dyDescent="0.3">
      <c r="A119" s="9"/>
      <c r="B119" t="s">
        <v>124</v>
      </c>
      <c r="C119" s="92">
        <v>267</v>
      </c>
      <c r="D119" s="105">
        <v>3481</v>
      </c>
      <c r="E119" s="106">
        <v>0.10806029120000001</v>
      </c>
      <c r="F119" s="94">
        <v>9.2126653000000003E-2</v>
      </c>
      <c r="G119" s="94">
        <v>0.12674970969999999</v>
      </c>
      <c r="H119" s="94">
        <v>6.4927105200000002E-2</v>
      </c>
      <c r="I119" s="95">
        <v>7.6702097100000005E-2</v>
      </c>
      <c r="J119" s="94">
        <v>6.8032205400000004E-2</v>
      </c>
      <c r="K119" s="94">
        <v>8.6476862900000007E-2</v>
      </c>
      <c r="L119" s="94">
        <v>0.86051026470000003</v>
      </c>
      <c r="M119" s="94">
        <v>0.73362684590000005</v>
      </c>
      <c r="N119" s="94">
        <v>1.00933863</v>
      </c>
      <c r="O119" s="105">
        <v>332</v>
      </c>
      <c r="P119" s="105">
        <v>3673</v>
      </c>
      <c r="Q119" s="106">
        <v>0.123206155</v>
      </c>
      <c r="R119" s="94">
        <v>0.1060410564</v>
      </c>
      <c r="S119" s="94">
        <v>0.1431498058</v>
      </c>
      <c r="T119" s="94">
        <v>0.76183345970000005</v>
      </c>
      <c r="U119" s="95">
        <v>9.0389327500000005E-2</v>
      </c>
      <c r="V119" s="94">
        <v>8.1171094400000005E-2</v>
      </c>
      <c r="W119" s="94">
        <v>0.1006544335</v>
      </c>
      <c r="X119" s="94">
        <v>1.0234711283</v>
      </c>
      <c r="Y119" s="94">
        <v>0.88088098889999999</v>
      </c>
      <c r="Z119" s="94">
        <v>1.1891426466999999</v>
      </c>
      <c r="AA119" s="105">
        <v>287</v>
      </c>
      <c r="AB119" s="105">
        <v>3901</v>
      </c>
      <c r="AC119" s="106">
        <v>9.5377973899999996E-2</v>
      </c>
      <c r="AD119" s="94">
        <v>8.1584599399999999E-2</v>
      </c>
      <c r="AE119" s="94">
        <v>0.1115033716</v>
      </c>
      <c r="AF119" s="94">
        <v>0.96410803739999995</v>
      </c>
      <c r="AG119" s="95">
        <v>7.3570879300000003E-2</v>
      </c>
      <c r="AH119" s="94">
        <v>6.5533159699999996E-2</v>
      </c>
      <c r="AI119" s="94">
        <v>8.2594434699999997E-2</v>
      </c>
      <c r="AJ119" s="94">
        <v>1.0035928207</v>
      </c>
      <c r="AK119" s="94">
        <v>0.85845520630000005</v>
      </c>
      <c r="AL119" s="94">
        <v>1.1732686134999999</v>
      </c>
      <c r="AM119" s="94">
        <v>1.02663219E-2</v>
      </c>
      <c r="AN119" s="94">
        <v>0.77413319049999996</v>
      </c>
      <c r="AO119" s="94">
        <v>0.63667072479999998</v>
      </c>
      <c r="AP119" s="94">
        <v>0.94127493740000001</v>
      </c>
      <c r="AQ119" s="94">
        <v>0.19458049390000001</v>
      </c>
      <c r="AR119" s="94">
        <v>1.1401612348000001</v>
      </c>
      <c r="AS119" s="94">
        <v>0.93517171369999996</v>
      </c>
      <c r="AT119" s="94">
        <v>1.3900844328999999</v>
      </c>
      <c r="AU119" s="92" t="s">
        <v>28</v>
      </c>
      <c r="AV119" s="92" t="s">
        <v>28</v>
      </c>
      <c r="AW119" s="92" t="s">
        <v>28</v>
      </c>
      <c r="AX119" s="92" t="s">
        <v>28</v>
      </c>
      <c r="AY119" s="92" t="s">
        <v>232</v>
      </c>
      <c r="AZ119" s="92" t="s">
        <v>28</v>
      </c>
      <c r="BA119" s="92" t="s">
        <v>28</v>
      </c>
      <c r="BB119" s="92" t="s">
        <v>28</v>
      </c>
      <c r="BC119" s="98" t="s">
        <v>275</v>
      </c>
      <c r="BD119" s="99">
        <v>267</v>
      </c>
      <c r="BE119" s="99">
        <v>332</v>
      </c>
      <c r="BF119" s="99">
        <v>287</v>
      </c>
      <c r="BQ119" s="46"/>
      <c r="CC119" s="4"/>
      <c r="CO119" s="4"/>
    </row>
    <row r="120" spans="1:93" s="3" customFormat="1" x14ac:dyDescent="0.3">
      <c r="A120" s="9"/>
      <c r="B120" s="3" t="s">
        <v>198</v>
      </c>
      <c r="C120" s="102">
        <v>9391</v>
      </c>
      <c r="D120" s="103">
        <v>74860</v>
      </c>
      <c r="E120" s="101">
        <v>0.1269432191</v>
      </c>
      <c r="F120" s="100">
        <v>0.1152068884</v>
      </c>
      <c r="G120" s="100">
        <v>0.13987515070000001</v>
      </c>
      <c r="H120" s="100">
        <v>0.82694571449999998</v>
      </c>
      <c r="I120" s="104">
        <v>0.12544750199999999</v>
      </c>
      <c r="J120" s="100">
        <v>0.1229357905</v>
      </c>
      <c r="K120" s="100">
        <v>0.1280105305</v>
      </c>
      <c r="L120" s="100">
        <v>1.0108795923</v>
      </c>
      <c r="M120" s="100">
        <v>0.91742034900000002</v>
      </c>
      <c r="N120" s="100">
        <v>1.1138596949999999</v>
      </c>
      <c r="O120" s="103">
        <v>9555</v>
      </c>
      <c r="P120" s="103">
        <v>76050</v>
      </c>
      <c r="Q120" s="101">
        <v>0.120134888</v>
      </c>
      <c r="R120" s="100">
        <v>0.1090469924</v>
      </c>
      <c r="S120" s="100">
        <v>0.1323502006</v>
      </c>
      <c r="T120" s="100">
        <v>0.96700190009999998</v>
      </c>
      <c r="U120" s="104">
        <v>0.12564102560000001</v>
      </c>
      <c r="V120" s="100">
        <v>0.1231469047</v>
      </c>
      <c r="W120" s="100">
        <v>0.12818566049999999</v>
      </c>
      <c r="X120" s="100">
        <v>0.99795817310000001</v>
      </c>
      <c r="Y120" s="100">
        <v>0.90585124049999999</v>
      </c>
      <c r="Z120" s="100">
        <v>1.0994305365000001</v>
      </c>
      <c r="AA120" s="103">
        <v>7895</v>
      </c>
      <c r="AB120" s="103">
        <v>78125</v>
      </c>
      <c r="AC120" s="101">
        <v>9.8629976300000005E-2</v>
      </c>
      <c r="AD120" s="100">
        <v>8.9407379199999998E-2</v>
      </c>
      <c r="AE120" s="100">
        <v>0.1088039076</v>
      </c>
      <c r="AF120" s="100">
        <v>0.4587148378</v>
      </c>
      <c r="AG120" s="104">
        <v>0.10105600000000001</v>
      </c>
      <c r="AH120" s="100">
        <v>9.8851282100000007E-2</v>
      </c>
      <c r="AI120" s="100">
        <v>0.1033098906</v>
      </c>
      <c r="AJ120" s="100">
        <v>1.0378112690000001</v>
      </c>
      <c r="AK120" s="100">
        <v>0.94076860949999996</v>
      </c>
      <c r="AL120" s="100">
        <v>1.1448641240999999</v>
      </c>
      <c r="AM120" s="100">
        <v>1.5230349999999999E-4</v>
      </c>
      <c r="AN120" s="100">
        <v>0.82099361739999999</v>
      </c>
      <c r="AO120" s="100">
        <v>0.74132662940000005</v>
      </c>
      <c r="AP120" s="100">
        <v>0.90922205280000001</v>
      </c>
      <c r="AQ120" s="100">
        <v>0.28447704540000002</v>
      </c>
      <c r="AR120" s="100">
        <v>0.9463671146</v>
      </c>
      <c r="AS120" s="100">
        <v>0.85550003009999998</v>
      </c>
      <c r="AT120" s="100">
        <v>1.0468856623</v>
      </c>
      <c r="AU120" s="102" t="s">
        <v>28</v>
      </c>
      <c r="AV120" s="102" t="s">
        <v>28</v>
      </c>
      <c r="AW120" s="102" t="s">
        <v>28</v>
      </c>
      <c r="AX120" s="102" t="s">
        <v>28</v>
      </c>
      <c r="AY120" s="102" t="s">
        <v>232</v>
      </c>
      <c r="AZ120" s="102" t="s">
        <v>28</v>
      </c>
      <c r="BA120" s="102" t="s">
        <v>28</v>
      </c>
      <c r="BB120" s="102" t="s">
        <v>28</v>
      </c>
      <c r="BC120" s="96" t="s">
        <v>275</v>
      </c>
      <c r="BD120" s="97">
        <v>9391</v>
      </c>
      <c r="BE120" s="97">
        <v>9555</v>
      </c>
      <c r="BF120" s="97">
        <v>7895</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199</v>
      </c>
      <c r="C121" s="92">
        <v>6816</v>
      </c>
      <c r="D121" s="105">
        <v>50144</v>
      </c>
      <c r="E121" s="106">
        <v>0.14203829649999999</v>
      </c>
      <c r="F121" s="94">
        <v>0.1287186978</v>
      </c>
      <c r="G121" s="94">
        <v>0.1567361853</v>
      </c>
      <c r="H121" s="94">
        <v>1.42137328E-2</v>
      </c>
      <c r="I121" s="95">
        <v>0.13592852580000001</v>
      </c>
      <c r="J121" s="94">
        <v>0.13273956640000001</v>
      </c>
      <c r="K121" s="94">
        <v>0.1391940975</v>
      </c>
      <c r="L121" s="94">
        <v>1.1310853484000001</v>
      </c>
      <c r="M121" s="94">
        <v>1.0250181585</v>
      </c>
      <c r="N121" s="94">
        <v>1.2481281963999999</v>
      </c>
      <c r="O121" s="105">
        <v>7298</v>
      </c>
      <c r="P121" s="105">
        <v>54422</v>
      </c>
      <c r="Q121" s="106">
        <v>0.140044105</v>
      </c>
      <c r="R121" s="94">
        <v>0.1269099887</v>
      </c>
      <c r="S121" s="94">
        <v>0.15453749189999999</v>
      </c>
      <c r="T121" s="94">
        <v>2.6023208999999999E-3</v>
      </c>
      <c r="U121" s="95">
        <v>0.13410018009999999</v>
      </c>
      <c r="V121" s="94">
        <v>0.1310585732</v>
      </c>
      <c r="W121" s="94">
        <v>0.13721237659999999</v>
      </c>
      <c r="X121" s="94">
        <v>1.1633436507999999</v>
      </c>
      <c r="Y121" s="94">
        <v>1.0542388028</v>
      </c>
      <c r="Z121" s="94">
        <v>1.2837399328000001</v>
      </c>
      <c r="AA121" s="105">
        <v>6163</v>
      </c>
      <c r="AB121" s="105">
        <v>57190</v>
      </c>
      <c r="AC121" s="106">
        <v>0.1046369197</v>
      </c>
      <c r="AD121" s="94">
        <v>9.4762837599999997E-2</v>
      </c>
      <c r="AE121" s="94">
        <v>0.1155398597</v>
      </c>
      <c r="AF121" s="94">
        <v>5.7048768299999997E-2</v>
      </c>
      <c r="AG121" s="95">
        <v>0.107763595</v>
      </c>
      <c r="AH121" s="94">
        <v>0.10510645759999999</v>
      </c>
      <c r="AI121" s="94">
        <v>0.11048790610000001</v>
      </c>
      <c r="AJ121" s="94">
        <v>1.1010179509</v>
      </c>
      <c r="AK121" s="94">
        <v>0.99712019019999998</v>
      </c>
      <c r="AL121" s="94">
        <v>1.2157416328999999</v>
      </c>
      <c r="AM121" s="94">
        <v>4.5973776E-8</v>
      </c>
      <c r="AN121" s="94">
        <v>0.74717118329999999</v>
      </c>
      <c r="AO121" s="94">
        <v>0.67302888890000001</v>
      </c>
      <c r="AP121" s="94">
        <v>0.82948115060000005</v>
      </c>
      <c r="AQ121" s="94">
        <v>0.78969504639999999</v>
      </c>
      <c r="AR121" s="94">
        <v>0.98596018460000001</v>
      </c>
      <c r="AS121" s="94">
        <v>0.88865542070000003</v>
      </c>
      <c r="AT121" s="94">
        <v>1.0939194912000001</v>
      </c>
      <c r="AU121" s="92" t="s">
        <v>28</v>
      </c>
      <c r="AV121" s="92">
        <v>2</v>
      </c>
      <c r="AW121" s="92" t="s">
        <v>28</v>
      </c>
      <c r="AX121" s="92" t="s">
        <v>28</v>
      </c>
      <c r="AY121" s="92" t="s">
        <v>232</v>
      </c>
      <c r="AZ121" s="92" t="s">
        <v>28</v>
      </c>
      <c r="BA121" s="92" t="s">
        <v>28</v>
      </c>
      <c r="BB121" s="92" t="s">
        <v>28</v>
      </c>
      <c r="BC121" s="98" t="s">
        <v>441</v>
      </c>
      <c r="BD121" s="99">
        <v>6816</v>
      </c>
      <c r="BE121" s="99">
        <v>7298</v>
      </c>
      <c r="BF121" s="99">
        <v>6163</v>
      </c>
    </row>
    <row r="122" spans="1:93" x14ac:dyDescent="0.3">
      <c r="A122" s="9"/>
      <c r="B122" t="s">
        <v>200</v>
      </c>
      <c r="C122" s="92">
        <v>5870</v>
      </c>
      <c r="D122" s="105">
        <v>41362</v>
      </c>
      <c r="E122" s="106">
        <v>0.13717732299999999</v>
      </c>
      <c r="F122" s="94">
        <v>0.12424383059999999</v>
      </c>
      <c r="G122" s="94">
        <v>0.15145716170000001</v>
      </c>
      <c r="H122" s="94">
        <v>8.0338791000000007E-2</v>
      </c>
      <c r="I122" s="95">
        <v>0.1419177022</v>
      </c>
      <c r="J122" s="94">
        <v>0.1383332528</v>
      </c>
      <c r="K122" s="94">
        <v>0.14559503090000001</v>
      </c>
      <c r="L122" s="94">
        <v>1.0923762391</v>
      </c>
      <c r="M122" s="94">
        <v>0.98938370740000003</v>
      </c>
      <c r="N122" s="94">
        <v>1.2060900527</v>
      </c>
      <c r="O122" s="105">
        <v>5213</v>
      </c>
      <c r="P122" s="105">
        <v>40752</v>
      </c>
      <c r="Q122" s="106">
        <v>0.1179162581</v>
      </c>
      <c r="R122" s="94">
        <v>0.1067175698</v>
      </c>
      <c r="S122" s="94">
        <v>0.1302901101</v>
      </c>
      <c r="T122" s="94">
        <v>0.68454832129999998</v>
      </c>
      <c r="U122" s="95">
        <v>0.12792010209999999</v>
      </c>
      <c r="V122" s="94">
        <v>0.1244943045</v>
      </c>
      <c r="W122" s="94">
        <v>0.13144016980000001</v>
      </c>
      <c r="X122" s="94">
        <v>0.97952805740000004</v>
      </c>
      <c r="Y122" s="94">
        <v>0.88650077230000002</v>
      </c>
      <c r="Z122" s="94">
        <v>1.0823174046999999</v>
      </c>
      <c r="AA122" s="105">
        <v>4625</v>
      </c>
      <c r="AB122" s="105">
        <v>41211</v>
      </c>
      <c r="AC122" s="106">
        <v>0.1025254291</v>
      </c>
      <c r="AD122" s="94">
        <v>9.2710621899999998E-2</v>
      </c>
      <c r="AE122" s="94">
        <v>0.1133792805</v>
      </c>
      <c r="AF122" s="94">
        <v>0.139582021</v>
      </c>
      <c r="AG122" s="95">
        <v>0.1122273179</v>
      </c>
      <c r="AH122" s="94">
        <v>0.1090391024</v>
      </c>
      <c r="AI122" s="94">
        <v>0.1155087544</v>
      </c>
      <c r="AJ122" s="94">
        <v>1.0788002765</v>
      </c>
      <c r="AK122" s="94">
        <v>0.9755262227</v>
      </c>
      <c r="AL122" s="94">
        <v>1.1930074346999999</v>
      </c>
      <c r="AM122" s="94">
        <v>1.04999117E-2</v>
      </c>
      <c r="AN122" s="94">
        <v>0.86947661659999997</v>
      </c>
      <c r="AO122" s="94">
        <v>0.78114812639999998</v>
      </c>
      <c r="AP122" s="94">
        <v>0.96779286959999999</v>
      </c>
      <c r="AQ122" s="94">
        <v>4.9947300999999998E-3</v>
      </c>
      <c r="AR122" s="94">
        <v>0.85959002210000002</v>
      </c>
      <c r="AS122" s="94">
        <v>0.77342280109999995</v>
      </c>
      <c r="AT122" s="94">
        <v>0.95535715399999999</v>
      </c>
      <c r="AU122" s="92" t="s">
        <v>28</v>
      </c>
      <c r="AV122" s="92" t="s">
        <v>28</v>
      </c>
      <c r="AW122" s="92" t="s">
        <v>28</v>
      </c>
      <c r="AX122" s="92" t="s">
        <v>231</v>
      </c>
      <c r="AY122" s="92" t="s">
        <v>232</v>
      </c>
      <c r="AZ122" s="92" t="s">
        <v>28</v>
      </c>
      <c r="BA122" s="92" t="s">
        <v>28</v>
      </c>
      <c r="BB122" s="92" t="s">
        <v>28</v>
      </c>
      <c r="BC122" s="98" t="s">
        <v>237</v>
      </c>
      <c r="BD122" s="99">
        <v>5870</v>
      </c>
      <c r="BE122" s="99">
        <v>5213</v>
      </c>
      <c r="BF122" s="99">
        <v>4625</v>
      </c>
      <c r="BQ122" s="46"/>
      <c r="CC122" s="4"/>
      <c r="CO122" s="4"/>
    </row>
    <row r="123" spans="1:93" s="3" customFormat="1" x14ac:dyDescent="0.3">
      <c r="A123" s="9"/>
      <c r="B123" s="3" t="s">
        <v>125</v>
      </c>
      <c r="C123" s="102">
        <v>6022</v>
      </c>
      <c r="D123" s="103">
        <v>38358</v>
      </c>
      <c r="E123" s="101">
        <v>0.16831064509999999</v>
      </c>
      <c r="F123" s="100">
        <v>0.15229425320000001</v>
      </c>
      <c r="G123" s="100">
        <v>0.18601143940000001</v>
      </c>
      <c r="H123" s="100">
        <v>9.4249383000000002E-9</v>
      </c>
      <c r="I123" s="104">
        <v>0.15699462950000001</v>
      </c>
      <c r="J123" s="100">
        <v>0.15307910799999999</v>
      </c>
      <c r="K123" s="100">
        <v>0.16101030390000001</v>
      </c>
      <c r="L123" s="100">
        <v>1.3402984222000001</v>
      </c>
      <c r="M123" s="100">
        <v>1.2127560153000001</v>
      </c>
      <c r="N123" s="100">
        <v>1.4812541334</v>
      </c>
      <c r="O123" s="103">
        <v>6126</v>
      </c>
      <c r="P123" s="103">
        <v>38501</v>
      </c>
      <c r="Q123" s="101">
        <v>0.1647739738</v>
      </c>
      <c r="R123" s="100">
        <v>0.14908411630000001</v>
      </c>
      <c r="S123" s="100">
        <v>0.18211505780000001</v>
      </c>
      <c r="T123" s="100">
        <v>7.8121740000000002E-10</v>
      </c>
      <c r="U123" s="104">
        <v>0.15911275029999999</v>
      </c>
      <c r="V123" s="100">
        <v>0.15517780919999999</v>
      </c>
      <c r="W123" s="100">
        <v>0.1631474722</v>
      </c>
      <c r="X123" s="100">
        <v>1.3687741891</v>
      </c>
      <c r="Y123" s="100">
        <v>1.2384388478999999</v>
      </c>
      <c r="Z123" s="100">
        <v>1.5128262358</v>
      </c>
      <c r="AA123" s="103">
        <v>5289</v>
      </c>
      <c r="AB123" s="103">
        <v>37179</v>
      </c>
      <c r="AC123" s="101">
        <v>0.14128420380000001</v>
      </c>
      <c r="AD123" s="100">
        <v>0.12776947869999999</v>
      </c>
      <c r="AE123" s="100">
        <v>0.15622843929999999</v>
      </c>
      <c r="AF123" s="100">
        <v>1.081312E-14</v>
      </c>
      <c r="AG123" s="104">
        <v>0.14225772610000001</v>
      </c>
      <c r="AH123" s="100">
        <v>0.13847505869999999</v>
      </c>
      <c r="AI123" s="100">
        <v>0.14614372319999999</v>
      </c>
      <c r="AJ123" s="100">
        <v>1.4866305799999999</v>
      </c>
      <c r="AK123" s="100">
        <v>1.3444249893</v>
      </c>
      <c r="AL123" s="100">
        <v>1.6438778650999999</v>
      </c>
      <c r="AM123" s="100">
        <v>4.9078817E-3</v>
      </c>
      <c r="AN123" s="100">
        <v>0.85744247409999996</v>
      </c>
      <c r="AO123" s="100">
        <v>0.77031034590000003</v>
      </c>
      <c r="AP123" s="100">
        <v>0.95443038039999994</v>
      </c>
      <c r="AQ123" s="100">
        <v>0.69643742819999999</v>
      </c>
      <c r="AR123" s="100">
        <v>0.9789872396</v>
      </c>
      <c r="AS123" s="100">
        <v>0.8799185585</v>
      </c>
      <c r="AT123" s="100">
        <v>1.0892099115</v>
      </c>
      <c r="AU123" s="102">
        <v>1</v>
      </c>
      <c r="AV123" s="102">
        <v>2</v>
      </c>
      <c r="AW123" s="102">
        <v>3</v>
      </c>
      <c r="AX123" s="102" t="s">
        <v>28</v>
      </c>
      <c r="AY123" s="102" t="s">
        <v>232</v>
      </c>
      <c r="AZ123" s="102" t="s">
        <v>28</v>
      </c>
      <c r="BA123" s="102" t="s">
        <v>28</v>
      </c>
      <c r="BB123" s="102" t="s">
        <v>28</v>
      </c>
      <c r="BC123" s="96" t="s">
        <v>238</v>
      </c>
      <c r="BD123" s="97">
        <v>6022</v>
      </c>
      <c r="BE123" s="97">
        <v>6126</v>
      </c>
      <c r="BF123" s="97">
        <v>5289</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2">
        <v>3353</v>
      </c>
      <c r="D124" s="105">
        <v>27971</v>
      </c>
      <c r="E124" s="106">
        <v>0.1600443366</v>
      </c>
      <c r="F124" s="94">
        <v>0.1442859916</v>
      </c>
      <c r="G124" s="94">
        <v>0.17752374570000001</v>
      </c>
      <c r="H124" s="94">
        <v>4.5184580000000001E-6</v>
      </c>
      <c r="I124" s="95">
        <v>0.1198741554</v>
      </c>
      <c r="J124" s="94">
        <v>0.11588457119999999</v>
      </c>
      <c r="K124" s="94">
        <v>0.1240010899</v>
      </c>
      <c r="L124" s="94">
        <v>1.274471806</v>
      </c>
      <c r="M124" s="94">
        <v>1.1489842887999999</v>
      </c>
      <c r="N124" s="94">
        <v>1.4136645732999999</v>
      </c>
      <c r="O124" s="105">
        <v>4299</v>
      </c>
      <c r="P124" s="105">
        <v>29902</v>
      </c>
      <c r="Q124" s="106">
        <v>0.1839327489</v>
      </c>
      <c r="R124" s="94">
        <v>0.16610401620000001</v>
      </c>
      <c r="S124" s="94">
        <v>0.2036751242</v>
      </c>
      <c r="T124" s="94">
        <v>3.6661719999999999E-16</v>
      </c>
      <c r="U124" s="95">
        <v>0.14376964749999999</v>
      </c>
      <c r="V124" s="94">
        <v>0.13953559109999999</v>
      </c>
      <c r="W124" s="94">
        <v>0.14813218180000001</v>
      </c>
      <c r="X124" s="94">
        <v>1.5279257601</v>
      </c>
      <c r="Y124" s="94">
        <v>1.379822825</v>
      </c>
      <c r="Z124" s="94">
        <v>1.6919252864000001</v>
      </c>
      <c r="AA124" s="105">
        <v>3728</v>
      </c>
      <c r="AB124" s="105">
        <v>31128</v>
      </c>
      <c r="AC124" s="106">
        <v>0.14780491179999999</v>
      </c>
      <c r="AD124" s="94">
        <v>0.1333788481</v>
      </c>
      <c r="AE124" s="94">
        <v>0.1637912778</v>
      </c>
      <c r="AF124" s="94">
        <v>3.5075189999999998E-17</v>
      </c>
      <c r="AG124" s="95">
        <v>0.1197635569</v>
      </c>
      <c r="AH124" s="94">
        <v>0.1159801508</v>
      </c>
      <c r="AI124" s="94">
        <v>0.1236703821</v>
      </c>
      <c r="AJ124" s="94">
        <v>1.5552432322</v>
      </c>
      <c r="AK124" s="94">
        <v>1.4034482901000001</v>
      </c>
      <c r="AL124" s="94">
        <v>1.7234560963000001</v>
      </c>
      <c r="AM124" s="94">
        <v>1.0983499999999999E-4</v>
      </c>
      <c r="AN124" s="94">
        <v>0.80358126929999996</v>
      </c>
      <c r="AO124" s="94">
        <v>0.71929056209999997</v>
      </c>
      <c r="AP124" s="94">
        <v>0.89774965819999997</v>
      </c>
      <c r="AQ124" s="94">
        <v>1.4696591E-2</v>
      </c>
      <c r="AR124" s="94">
        <v>1.149261216</v>
      </c>
      <c r="AS124" s="94">
        <v>1.0277369822</v>
      </c>
      <c r="AT124" s="94">
        <v>1.2851550206</v>
      </c>
      <c r="AU124" s="92">
        <v>1</v>
      </c>
      <c r="AV124" s="92">
        <v>2</v>
      </c>
      <c r="AW124" s="92">
        <v>3</v>
      </c>
      <c r="AX124" s="92" t="s">
        <v>231</v>
      </c>
      <c r="AY124" s="92" t="s">
        <v>232</v>
      </c>
      <c r="AZ124" s="92" t="s">
        <v>28</v>
      </c>
      <c r="BA124" s="92" t="s">
        <v>28</v>
      </c>
      <c r="BB124" s="92" t="s">
        <v>28</v>
      </c>
      <c r="BC124" s="98" t="s">
        <v>439</v>
      </c>
      <c r="BD124" s="99">
        <v>3353</v>
      </c>
      <c r="BE124" s="99">
        <v>4299</v>
      </c>
      <c r="BF124" s="99">
        <v>3728</v>
      </c>
      <c r="BQ124" s="46"/>
      <c r="CC124" s="4"/>
      <c r="CO124" s="4"/>
    </row>
    <row r="125" spans="1:93" x14ac:dyDescent="0.3">
      <c r="A125" s="9"/>
      <c r="B125" t="s">
        <v>127</v>
      </c>
      <c r="C125" s="92">
        <v>1003</v>
      </c>
      <c r="D125" s="105">
        <v>8208</v>
      </c>
      <c r="E125" s="106">
        <v>0.18542151749999999</v>
      </c>
      <c r="F125" s="94">
        <v>0.1646985916</v>
      </c>
      <c r="G125" s="94">
        <v>0.20875187100000001</v>
      </c>
      <c r="H125" s="94">
        <v>1.15626E-10</v>
      </c>
      <c r="I125" s="95">
        <v>0.1221978558</v>
      </c>
      <c r="J125" s="94">
        <v>0.114864682</v>
      </c>
      <c r="K125" s="94">
        <v>0.1299991929</v>
      </c>
      <c r="L125" s="94">
        <v>1.4765564419999999</v>
      </c>
      <c r="M125" s="94">
        <v>1.3115347654</v>
      </c>
      <c r="N125" s="94">
        <v>1.6623416961999999</v>
      </c>
      <c r="O125" s="105">
        <v>1638</v>
      </c>
      <c r="P125" s="105">
        <v>9031</v>
      </c>
      <c r="Q125" s="106">
        <v>0.25700034789999998</v>
      </c>
      <c r="R125" s="94">
        <v>0.2300456568</v>
      </c>
      <c r="S125" s="94">
        <v>0.28711334849999998</v>
      </c>
      <c r="T125" s="94">
        <v>4.8822659999999996E-41</v>
      </c>
      <c r="U125" s="95">
        <v>0.18137526300000001</v>
      </c>
      <c r="V125" s="94">
        <v>0.17280102059999999</v>
      </c>
      <c r="W125" s="94">
        <v>0.1903749522</v>
      </c>
      <c r="X125" s="94">
        <v>2.1348968805999999</v>
      </c>
      <c r="Y125" s="94">
        <v>1.9109847869000001</v>
      </c>
      <c r="Z125" s="94">
        <v>2.3850449894999999</v>
      </c>
      <c r="AA125" s="105">
        <v>984</v>
      </c>
      <c r="AB125" s="105">
        <v>9410</v>
      </c>
      <c r="AC125" s="106">
        <v>0.14124669240000001</v>
      </c>
      <c r="AD125" s="94">
        <v>0.1255097543</v>
      </c>
      <c r="AE125" s="94">
        <v>0.1589567935</v>
      </c>
      <c r="AF125" s="94">
        <v>4.8761850000000003E-11</v>
      </c>
      <c r="AG125" s="95">
        <v>0.10456960680000001</v>
      </c>
      <c r="AH125" s="94">
        <v>9.8235884699999998E-2</v>
      </c>
      <c r="AI125" s="94">
        <v>0.11131169320000001</v>
      </c>
      <c r="AJ125" s="94">
        <v>1.4862358742999999</v>
      </c>
      <c r="AK125" s="94">
        <v>1.3206475591</v>
      </c>
      <c r="AL125" s="94">
        <v>1.6725863451</v>
      </c>
      <c r="AM125" s="94">
        <v>8.2224649999999997E-19</v>
      </c>
      <c r="AN125" s="94">
        <v>0.54959728070000002</v>
      </c>
      <c r="AO125" s="94">
        <v>0.48141413440000003</v>
      </c>
      <c r="AP125" s="94">
        <v>0.62743727169999997</v>
      </c>
      <c r="AQ125" s="94">
        <v>1.4676169E-6</v>
      </c>
      <c r="AR125" s="94">
        <v>1.3860330311</v>
      </c>
      <c r="AS125" s="94">
        <v>1.2135879112000001</v>
      </c>
      <c r="AT125" s="94">
        <v>1.5829817894</v>
      </c>
      <c r="AU125" s="92">
        <v>1</v>
      </c>
      <c r="AV125" s="92">
        <v>2</v>
      </c>
      <c r="AW125" s="92">
        <v>3</v>
      </c>
      <c r="AX125" s="92" t="s">
        <v>231</v>
      </c>
      <c r="AY125" s="92" t="s">
        <v>232</v>
      </c>
      <c r="AZ125" s="92" t="s">
        <v>28</v>
      </c>
      <c r="BA125" s="92" t="s">
        <v>28</v>
      </c>
      <c r="BB125" s="92" t="s">
        <v>28</v>
      </c>
      <c r="BC125" s="98" t="s">
        <v>439</v>
      </c>
      <c r="BD125" s="99">
        <v>1003</v>
      </c>
      <c r="BE125" s="99">
        <v>1638</v>
      </c>
      <c r="BF125" s="99">
        <v>984</v>
      </c>
      <c r="BQ125" s="46"/>
      <c r="CC125" s="4"/>
      <c r="CO125" s="4"/>
    </row>
    <row r="126" spans="1:93" s="3" customFormat="1" x14ac:dyDescent="0.3">
      <c r="A126" s="9" t="s">
        <v>242</v>
      </c>
      <c r="B126" s="3" t="s">
        <v>51</v>
      </c>
      <c r="C126" s="102">
        <v>7430</v>
      </c>
      <c r="D126" s="103">
        <v>79922</v>
      </c>
      <c r="E126" s="101">
        <v>9.7589147900000006E-2</v>
      </c>
      <c r="F126" s="100">
        <v>8.8436684200000004E-2</v>
      </c>
      <c r="G126" s="100">
        <v>0.1076888158</v>
      </c>
      <c r="H126" s="100">
        <v>5.2100481999999998E-7</v>
      </c>
      <c r="I126" s="104">
        <v>9.2965641500000001E-2</v>
      </c>
      <c r="J126" s="100">
        <v>9.0875633299999994E-2</v>
      </c>
      <c r="K126" s="100">
        <v>9.5103716899999996E-2</v>
      </c>
      <c r="L126" s="100">
        <v>0.77712601550000004</v>
      </c>
      <c r="M126" s="100">
        <v>0.7042427309</v>
      </c>
      <c r="N126" s="100">
        <v>0.85755211600000003</v>
      </c>
      <c r="O126" s="103">
        <v>7998</v>
      </c>
      <c r="P126" s="103">
        <v>96829</v>
      </c>
      <c r="Q126" s="101">
        <v>8.5473975100000002E-2</v>
      </c>
      <c r="R126" s="100">
        <v>7.7485882000000006E-2</v>
      </c>
      <c r="S126" s="100">
        <v>9.4285568400000005E-2</v>
      </c>
      <c r="T126" s="100">
        <v>7.8803609999999995E-12</v>
      </c>
      <c r="U126" s="104">
        <v>8.2599221299999998E-2</v>
      </c>
      <c r="V126" s="100">
        <v>8.0808685199999994E-2</v>
      </c>
      <c r="W126" s="100">
        <v>8.4429431599999993E-2</v>
      </c>
      <c r="X126" s="100">
        <v>0.71003064549999995</v>
      </c>
      <c r="Y126" s="100">
        <v>0.64367371120000005</v>
      </c>
      <c r="Z126" s="100">
        <v>0.78322837919999999</v>
      </c>
      <c r="AA126" s="103">
        <v>7442</v>
      </c>
      <c r="AB126" s="103">
        <v>105195</v>
      </c>
      <c r="AC126" s="101">
        <v>7.3967793399999995E-2</v>
      </c>
      <c r="AD126" s="100">
        <v>6.7026383300000006E-2</v>
      </c>
      <c r="AE126" s="100">
        <v>8.1628072300000007E-2</v>
      </c>
      <c r="AF126" s="100">
        <v>6.1995541999999996E-7</v>
      </c>
      <c r="AG126" s="104">
        <v>7.0744807300000004E-2</v>
      </c>
      <c r="AH126" s="100">
        <v>6.9155625299999995E-2</v>
      </c>
      <c r="AI126" s="100">
        <v>7.2370508299999997E-2</v>
      </c>
      <c r="AJ126" s="100">
        <v>0.7783091151</v>
      </c>
      <c r="AK126" s="100">
        <v>0.7052697215</v>
      </c>
      <c r="AL126" s="100">
        <v>0.85891264040000004</v>
      </c>
      <c r="AM126" s="100">
        <v>6.2601771E-3</v>
      </c>
      <c r="AN126" s="100">
        <v>0.86538380020000005</v>
      </c>
      <c r="AO126" s="100">
        <v>0.78017477830000004</v>
      </c>
      <c r="AP126" s="100">
        <v>0.95989916929999997</v>
      </c>
      <c r="AQ126" s="100">
        <v>1.21414843E-2</v>
      </c>
      <c r="AR126" s="100">
        <v>0.87585532759999996</v>
      </c>
      <c r="AS126" s="100">
        <v>0.78966746619999995</v>
      </c>
      <c r="AT126" s="100">
        <v>0.97145012019999999</v>
      </c>
      <c r="AU126" s="102">
        <v>1</v>
      </c>
      <c r="AV126" s="102">
        <v>2</v>
      </c>
      <c r="AW126" s="102">
        <v>3</v>
      </c>
      <c r="AX126" s="102" t="s">
        <v>231</v>
      </c>
      <c r="AY126" s="102" t="s">
        <v>232</v>
      </c>
      <c r="AZ126" s="102" t="s">
        <v>28</v>
      </c>
      <c r="BA126" s="102" t="s">
        <v>28</v>
      </c>
      <c r="BB126" s="102" t="s">
        <v>28</v>
      </c>
      <c r="BC126" s="96" t="s">
        <v>439</v>
      </c>
      <c r="BD126" s="97">
        <v>7430</v>
      </c>
      <c r="BE126" s="97">
        <v>7998</v>
      </c>
      <c r="BF126" s="97">
        <v>7442</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2">
        <v>4070</v>
      </c>
      <c r="D127" s="105">
        <v>36656</v>
      </c>
      <c r="E127" s="106">
        <v>0.10713820340000001</v>
      </c>
      <c r="F127" s="94">
        <v>9.6749638600000007E-2</v>
      </c>
      <c r="G127" s="94">
        <v>0.1186422481</v>
      </c>
      <c r="H127" s="94">
        <v>2.276307E-3</v>
      </c>
      <c r="I127" s="95">
        <v>0.1110323003</v>
      </c>
      <c r="J127" s="94">
        <v>0.1076730212</v>
      </c>
      <c r="K127" s="94">
        <v>0.11449638519999999</v>
      </c>
      <c r="L127" s="94">
        <v>0.85316745630000002</v>
      </c>
      <c r="M127" s="94">
        <v>0.7704407995</v>
      </c>
      <c r="N127" s="94">
        <v>0.94477694970000003</v>
      </c>
      <c r="O127" s="105">
        <v>4235</v>
      </c>
      <c r="P127" s="105">
        <v>37614</v>
      </c>
      <c r="Q127" s="106">
        <v>0.10621992750000001</v>
      </c>
      <c r="R127" s="94">
        <v>9.5946271200000002E-2</v>
      </c>
      <c r="S127" s="94">
        <v>0.117593658</v>
      </c>
      <c r="T127" s="94">
        <v>1.5896302899999999E-2</v>
      </c>
      <c r="U127" s="95">
        <v>0.11259105649999999</v>
      </c>
      <c r="V127" s="94">
        <v>0.1092506315</v>
      </c>
      <c r="W127" s="94">
        <v>0.11603361769999999</v>
      </c>
      <c r="X127" s="94">
        <v>0.88236686730000002</v>
      </c>
      <c r="Y127" s="94">
        <v>0.7970238046</v>
      </c>
      <c r="Z127" s="94">
        <v>0.97684822449999997</v>
      </c>
      <c r="AA127" s="105">
        <v>3714</v>
      </c>
      <c r="AB127" s="105">
        <v>40116</v>
      </c>
      <c r="AC127" s="106">
        <v>8.3239328900000006E-2</v>
      </c>
      <c r="AD127" s="94">
        <v>7.50937245E-2</v>
      </c>
      <c r="AE127" s="94">
        <v>9.2268507400000005E-2</v>
      </c>
      <c r="AF127" s="94">
        <v>1.16518196E-2</v>
      </c>
      <c r="AG127" s="95">
        <v>9.2581513599999998E-2</v>
      </c>
      <c r="AH127" s="94">
        <v>8.9651386200000002E-2</v>
      </c>
      <c r="AI127" s="94">
        <v>9.5607408000000005E-2</v>
      </c>
      <c r="AJ127" s="94">
        <v>0.87586671719999998</v>
      </c>
      <c r="AK127" s="94">
        <v>0.79015646579999999</v>
      </c>
      <c r="AL127" s="94">
        <v>0.9708741743</v>
      </c>
      <c r="AM127" s="94">
        <v>1.7214199999999999E-5</v>
      </c>
      <c r="AN127" s="94">
        <v>0.78365077869999999</v>
      </c>
      <c r="AO127" s="94">
        <v>0.70120264320000003</v>
      </c>
      <c r="AP127" s="94">
        <v>0.87579325159999999</v>
      </c>
      <c r="AQ127" s="94">
        <v>0.87837887329999997</v>
      </c>
      <c r="AR127" s="94">
        <v>0.99142905260000003</v>
      </c>
      <c r="AS127" s="94">
        <v>0.88793287279999999</v>
      </c>
      <c r="AT127" s="94">
        <v>1.1069885985000001</v>
      </c>
      <c r="AU127" s="92">
        <v>1</v>
      </c>
      <c r="AV127" s="92" t="s">
        <v>28</v>
      </c>
      <c r="AW127" s="92" t="s">
        <v>28</v>
      </c>
      <c r="AX127" s="92" t="s">
        <v>28</v>
      </c>
      <c r="AY127" s="92" t="s">
        <v>232</v>
      </c>
      <c r="AZ127" s="92" t="s">
        <v>28</v>
      </c>
      <c r="BA127" s="92" t="s">
        <v>28</v>
      </c>
      <c r="BB127" s="92" t="s">
        <v>28</v>
      </c>
      <c r="BC127" s="98" t="s">
        <v>234</v>
      </c>
      <c r="BD127" s="99">
        <v>4070</v>
      </c>
      <c r="BE127" s="99">
        <v>4235</v>
      </c>
      <c r="BF127" s="99">
        <v>3714</v>
      </c>
      <c r="BQ127" s="46"/>
    </row>
    <row r="128" spans="1:93" x14ac:dyDescent="0.3">
      <c r="A128" s="9"/>
      <c r="B128" t="s">
        <v>54</v>
      </c>
      <c r="C128" s="92">
        <v>6452</v>
      </c>
      <c r="D128" s="105">
        <v>58350</v>
      </c>
      <c r="E128" s="106">
        <v>0.1102267671</v>
      </c>
      <c r="F128" s="94">
        <v>9.9791705499999994E-2</v>
      </c>
      <c r="G128" s="94">
        <v>0.1217530066</v>
      </c>
      <c r="H128" s="94">
        <v>1.0187528600000001E-2</v>
      </c>
      <c r="I128" s="95">
        <v>0.1105741217</v>
      </c>
      <c r="J128" s="94">
        <v>0.1079086955</v>
      </c>
      <c r="K128" s="94">
        <v>0.1133053859</v>
      </c>
      <c r="L128" s="94">
        <v>0.87776243679999999</v>
      </c>
      <c r="M128" s="94">
        <v>0.79466551480000003</v>
      </c>
      <c r="N128" s="94">
        <v>0.96954867320000004</v>
      </c>
      <c r="O128" s="105">
        <v>6966</v>
      </c>
      <c r="P128" s="105">
        <v>64406</v>
      </c>
      <c r="Q128" s="106">
        <v>0.1049722298</v>
      </c>
      <c r="R128" s="94">
        <v>9.50992804E-2</v>
      </c>
      <c r="S128" s="94">
        <v>0.11587016209999999</v>
      </c>
      <c r="T128" s="94">
        <v>6.5729836999999999E-3</v>
      </c>
      <c r="U128" s="95">
        <v>0.1081576251</v>
      </c>
      <c r="V128" s="94">
        <v>0.1056473334</v>
      </c>
      <c r="W128" s="94">
        <v>0.11072756390000001</v>
      </c>
      <c r="X128" s="94">
        <v>0.87200226709999995</v>
      </c>
      <c r="Y128" s="94">
        <v>0.78998786880000005</v>
      </c>
      <c r="Z128" s="94">
        <v>0.96253117789999998</v>
      </c>
      <c r="AA128" s="105">
        <v>6096</v>
      </c>
      <c r="AB128" s="105">
        <v>70111</v>
      </c>
      <c r="AC128" s="106">
        <v>8.3951101E-2</v>
      </c>
      <c r="AD128" s="94">
        <v>7.5980563299999998E-2</v>
      </c>
      <c r="AE128" s="94">
        <v>9.27577666E-2</v>
      </c>
      <c r="AF128" s="94">
        <v>1.4817734000000001E-2</v>
      </c>
      <c r="AG128" s="95">
        <v>8.6947839900000004E-2</v>
      </c>
      <c r="AH128" s="94">
        <v>8.4792355999999999E-2</v>
      </c>
      <c r="AI128" s="94">
        <v>8.9158117600000003E-2</v>
      </c>
      <c r="AJ128" s="94">
        <v>0.88335617590000004</v>
      </c>
      <c r="AK128" s="94">
        <v>0.79948802389999996</v>
      </c>
      <c r="AL128" s="94">
        <v>0.97602229200000001</v>
      </c>
      <c r="AM128" s="94">
        <v>3.2342699999999998E-5</v>
      </c>
      <c r="AN128" s="94">
        <v>0.79974581040000003</v>
      </c>
      <c r="AO128" s="94">
        <v>0.71975996379999996</v>
      </c>
      <c r="AP128" s="94">
        <v>0.88862036440000003</v>
      </c>
      <c r="AQ128" s="94">
        <v>0.36234690209999998</v>
      </c>
      <c r="AR128" s="94">
        <v>0.95232975259999997</v>
      </c>
      <c r="AS128" s="94">
        <v>0.85732337599999997</v>
      </c>
      <c r="AT128" s="94">
        <v>1.0578644922</v>
      </c>
      <c r="AU128" s="92" t="s">
        <v>28</v>
      </c>
      <c r="AV128" s="92">
        <v>2</v>
      </c>
      <c r="AW128" s="92" t="s">
        <v>28</v>
      </c>
      <c r="AX128" s="92" t="s">
        <v>28</v>
      </c>
      <c r="AY128" s="92" t="s">
        <v>232</v>
      </c>
      <c r="AZ128" s="92" t="s">
        <v>28</v>
      </c>
      <c r="BA128" s="92" t="s">
        <v>28</v>
      </c>
      <c r="BB128" s="92" t="s">
        <v>28</v>
      </c>
      <c r="BC128" s="98" t="s">
        <v>441</v>
      </c>
      <c r="BD128" s="99">
        <v>6452</v>
      </c>
      <c r="BE128" s="99">
        <v>6966</v>
      </c>
      <c r="BF128" s="99">
        <v>6096</v>
      </c>
      <c r="BQ128" s="46"/>
    </row>
    <row r="129" spans="1:104" x14ac:dyDescent="0.3">
      <c r="A129" s="9"/>
      <c r="B129" t="s">
        <v>53</v>
      </c>
      <c r="C129" s="92">
        <v>8148</v>
      </c>
      <c r="D129" s="105">
        <v>67586</v>
      </c>
      <c r="E129" s="106">
        <v>0.1219045866</v>
      </c>
      <c r="F129" s="94">
        <v>0.11050426939999999</v>
      </c>
      <c r="G129" s="94">
        <v>0.13448103240000001</v>
      </c>
      <c r="H129" s="94">
        <v>0.55352817340000005</v>
      </c>
      <c r="I129" s="95">
        <v>0.1205575119</v>
      </c>
      <c r="J129" s="94">
        <v>0.1179680446</v>
      </c>
      <c r="K129" s="94">
        <v>0.1232038196</v>
      </c>
      <c r="L129" s="94">
        <v>0.97075574139999998</v>
      </c>
      <c r="M129" s="94">
        <v>0.87997225509999999</v>
      </c>
      <c r="N129" s="94">
        <v>1.0709050247</v>
      </c>
      <c r="O129" s="105">
        <v>7960</v>
      </c>
      <c r="P129" s="105">
        <v>72594</v>
      </c>
      <c r="Q129" s="106">
        <v>0.10576126850000001</v>
      </c>
      <c r="R129" s="94">
        <v>9.5857228200000005E-2</v>
      </c>
      <c r="S129" s="94">
        <v>0.1166886015</v>
      </c>
      <c r="T129" s="94">
        <v>9.8542791999999997E-3</v>
      </c>
      <c r="U129" s="95">
        <v>0.1096509353</v>
      </c>
      <c r="V129" s="94">
        <v>0.1072683837</v>
      </c>
      <c r="W129" s="94">
        <v>0.1120864062</v>
      </c>
      <c r="X129" s="94">
        <v>0.8785567957</v>
      </c>
      <c r="Y129" s="94">
        <v>0.79628412650000002</v>
      </c>
      <c r="Z129" s="94">
        <v>0.96932993840000004</v>
      </c>
      <c r="AA129" s="105">
        <v>6723</v>
      </c>
      <c r="AB129" s="105">
        <v>73908</v>
      </c>
      <c r="AC129" s="106">
        <v>8.5108083400000006E-2</v>
      </c>
      <c r="AD129" s="94">
        <v>7.7072469599999999E-2</v>
      </c>
      <c r="AE129" s="94">
        <v>9.3981494400000004E-2</v>
      </c>
      <c r="AF129" s="94">
        <v>2.92144485E-2</v>
      </c>
      <c r="AG129" s="95">
        <v>9.0964442300000004E-2</v>
      </c>
      <c r="AH129" s="94">
        <v>8.8815830799999995E-2</v>
      </c>
      <c r="AI129" s="94">
        <v>9.3165032499999995E-2</v>
      </c>
      <c r="AJ129" s="94">
        <v>0.89553025770000005</v>
      </c>
      <c r="AK129" s="94">
        <v>0.81097735699999995</v>
      </c>
      <c r="AL129" s="94">
        <v>0.98889868569999995</v>
      </c>
      <c r="AM129" s="94">
        <v>4.5634099999999997E-5</v>
      </c>
      <c r="AN129" s="94">
        <v>0.80471882260000005</v>
      </c>
      <c r="AO129" s="94">
        <v>0.72490828659999995</v>
      </c>
      <c r="AP129" s="94">
        <v>0.89331629319999994</v>
      </c>
      <c r="AQ129" s="94">
        <v>7.1506495999999996E-3</v>
      </c>
      <c r="AR129" s="94">
        <v>0.86757415289999995</v>
      </c>
      <c r="AS129" s="94">
        <v>0.78226132449999997</v>
      </c>
      <c r="AT129" s="94">
        <v>0.962191134</v>
      </c>
      <c r="AU129" s="92" t="s">
        <v>28</v>
      </c>
      <c r="AV129" s="92">
        <v>2</v>
      </c>
      <c r="AW129" s="92" t="s">
        <v>28</v>
      </c>
      <c r="AX129" s="92" t="s">
        <v>231</v>
      </c>
      <c r="AY129" s="92" t="s">
        <v>232</v>
      </c>
      <c r="AZ129" s="92" t="s">
        <v>28</v>
      </c>
      <c r="BA129" s="92" t="s">
        <v>28</v>
      </c>
      <c r="BB129" s="92" t="s">
        <v>28</v>
      </c>
      <c r="BC129" s="98" t="s">
        <v>445</v>
      </c>
      <c r="BD129" s="99">
        <v>8148</v>
      </c>
      <c r="BE129" s="99">
        <v>7960</v>
      </c>
      <c r="BF129" s="99">
        <v>6723</v>
      </c>
      <c r="BQ129" s="46"/>
    </row>
    <row r="130" spans="1:104" x14ac:dyDescent="0.3">
      <c r="A130" s="9"/>
      <c r="B130" t="s">
        <v>55</v>
      </c>
      <c r="C130" s="92">
        <v>4385</v>
      </c>
      <c r="D130" s="105">
        <v>36632</v>
      </c>
      <c r="E130" s="106">
        <v>0.1194143433</v>
      </c>
      <c r="F130" s="94">
        <v>0.1078450648</v>
      </c>
      <c r="G130" s="94">
        <v>0.1322247376</v>
      </c>
      <c r="H130" s="94">
        <v>0.33313220980000002</v>
      </c>
      <c r="I130" s="95">
        <v>0.11970408389999999</v>
      </c>
      <c r="J130" s="94">
        <v>0.11621299440000001</v>
      </c>
      <c r="K130" s="94">
        <v>0.1233000472</v>
      </c>
      <c r="L130" s="94">
        <v>0.95092533109999999</v>
      </c>
      <c r="M130" s="94">
        <v>0.8587963649</v>
      </c>
      <c r="N130" s="94">
        <v>1.0529376023999999</v>
      </c>
      <c r="O130" s="105">
        <v>4772</v>
      </c>
      <c r="P130" s="105">
        <v>39916</v>
      </c>
      <c r="Q130" s="106">
        <v>0.1177049399</v>
      </c>
      <c r="R130" s="94">
        <v>0.1063756882</v>
      </c>
      <c r="S130" s="94">
        <v>0.1302407824</v>
      </c>
      <c r="T130" s="94">
        <v>0.66332879929999999</v>
      </c>
      <c r="U130" s="95">
        <v>0.1195510572</v>
      </c>
      <c r="V130" s="94">
        <v>0.11620676019999999</v>
      </c>
      <c r="W130" s="94">
        <v>0.1229915993</v>
      </c>
      <c r="X130" s="94">
        <v>0.97777264119999996</v>
      </c>
      <c r="Y130" s="94">
        <v>0.88366076869999999</v>
      </c>
      <c r="Z130" s="94">
        <v>1.0819076411999999</v>
      </c>
      <c r="AA130" s="105">
        <v>4177</v>
      </c>
      <c r="AB130" s="105">
        <v>44176</v>
      </c>
      <c r="AC130" s="106">
        <v>9.0521559200000004E-2</v>
      </c>
      <c r="AD130" s="94">
        <v>8.17128929E-2</v>
      </c>
      <c r="AE130" s="94">
        <v>0.1002798015</v>
      </c>
      <c r="AF130" s="94">
        <v>0.35142164580000002</v>
      </c>
      <c r="AG130" s="95">
        <v>9.4553603799999997E-2</v>
      </c>
      <c r="AH130" s="94">
        <v>9.1729209199999995E-2</v>
      </c>
      <c r="AI130" s="94">
        <v>9.7464963000000002E-2</v>
      </c>
      <c r="AJ130" s="94">
        <v>0.95249231280000002</v>
      </c>
      <c r="AK130" s="94">
        <v>0.85980514519999995</v>
      </c>
      <c r="AL130" s="94">
        <v>1.0551711757</v>
      </c>
      <c r="AM130" s="94">
        <v>2.9053937000000002E-6</v>
      </c>
      <c r="AN130" s="94">
        <v>0.7690548867</v>
      </c>
      <c r="AO130" s="94">
        <v>0.68892219639999996</v>
      </c>
      <c r="AP130" s="94">
        <v>0.85850829289999997</v>
      </c>
      <c r="AQ130" s="94">
        <v>0.79652787309999995</v>
      </c>
      <c r="AR130" s="94">
        <v>0.98568510779999996</v>
      </c>
      <c r="AS130" s="94">
        <v>0.88336431670000004</v>
      </c>
      <c r="AT130" s="94">
        <v>1.0998577974999999</v>
      </c>
      <c r="AU130" s="92" t="s">
        <v>28</v>
      </c>
      <c r="AV130" s="92" t="s">
        <v>28</v>
      </c>
      <c r="AW130" s="92" t="s">
        <v>28</v>
      </c>
      <c r="AX130" s="92" t="s">
        <v>28</v>
      </c>
      <c r="AY130" s="92" t="s">
        <v>232</v>
      </c>
      <c r="AZ130" s="92" t="s">
        <v>28</v>
      </c>
      <c r="BA130" s="92" t="s">
        <v>28</v>
      </c>
      <c r="BB130" s="92" t="s">
        <v>28</v>
      </c>
      <c r="BC130" s="98" t="s">
        <v>275</v>
      </c>
      <c r="BD130" s="99">
        <v>4385</v>
      </c>
      <c r="BE130" s="99">
        <v>4772</v>
      </c>
      <c r="BF130" s="99">
        <v>4177</v>
      </c>
    </row>
    <row r="131" spans="1:104" x14ac:dyDescent="0.3">
      <c r="A131" s="9"/>
      <c r="B131" t="s">
        <v>59</v>
      </c>
      <c r="C131" s="92">
        <v>8487</v>
      </c>
      <c r="D131" s="105">
        <v>71914</v>
      </c>
      <c r="E131" s="106">
        <v>0.1187546376</v>
      </c>
      <c r="F131" s="94">
        <v>0.1076790161</v>
      </c>
      <c r="G131" s="94">
        <v>0.13096947270000001</v>
      </c>
      <c r="H131" s="94">
        <v>0.26345707899999998</v>
      </c>
      <c r="I131" s="95">
        <v>0.1180159635</v>
      </c>
      <c r="J131" s="94">
        <v>0.11553168599999999</v>
      </c>
      <c r="K131" s="94">
        <v>0.12055366050000001</v>
      </c>
      <c r="L131" s="94">
        <v>0.94567193500000002</v>
      </c>
      <c r="M131" s="94">
        <v>0.85747407909999995</v>
      </c>
      <c r="N131" s="94">
        <v>1.042941624</v>
      </c>
      <c r="O131" s="105">
        <v>8563</v>
      </c>
      <c r="P131" s="105">
        <v>79601</v>
      </c>
      <c r="Q131" s="106">
        <v>0.1045163955</v>
      </c>
      <c r="R131" s="94">
        <v>9.4786604999999996E-2</v>
      </c>
      <c r="S131" s="94">
        <v>0.1152449433</v>
      </c>
      <c r="T131" s="94">
        <v>4.5901865999999998E-3</v>
      </c>
      <c r="U131" s="95">
        <v>0.1075740255</v>
      </c>
      <c r="V131" s="94">
        <v>0.1053195195</v>
      </c>
      <c r="W131" s="94">
        <v>0.1098767921</v>
      </c>
      <c r="X131" s="94">
        <v>0.86821566019999996</v>
      </c>
      <c r="Y131" s="94">
        <v>0.78739048050000005</v>
      </c>
      <c r="Z131" s="94">
        <v>0.95733749800000001</v>
      </c>
      <c r="AA131" s="105">
        <v>7433</v>
      </c>
      <c r="AB131" s="105">
        <v>88910</v>
      </c>
      <c r="AC131" s="106">
        <v>8.0268262699999995E-2</v>
      </c>
      <c r="AD131" s="94">
        <v>7.2750741999999993E-2</v>
      </c>
      <c r="AE131" s="94">
        <v>8.8562588100000006E-2</v>
      </c>
      <c r="AF131" s="94">
        <v>7.6221450000000005E-4</v>
      </c>
      <c r="AG131" s="95">
        <v>8.3601394699999998E-2</v>
      </c>
      <c r="AH131" s="94">
        <v>8.1722283899999998E-2</v>
      </c>
      <c r="AI131" s="94">
        <v>8.5523713500000001E-2</v>
      </c>
      <c r="AJ131" s="94">
        <v>0.84460435590000005</v>
      </c>
      <c r="AK131" s="94">
        <v>0.76550297089999997</v>
      </c>
      <c r="AL131" s="94">
        <v>0.93187948980000002</v>
      </c>
      <c r="AM131" s="94">
        <v>5.1686274000000002E-7</v>
      </c>
      <c r="AN131" s="94">
        <v>0.76799685200000001</v>
      </c>
      <c r="AO131" s="94">
        <v>0.69278697290000002</v>
      </c>
      <c r="AP131" s="94">
        <v>0.85137161589999999</v>
      </c>
      <c r="AQ131" s="94">
        <v>1.4757297900000001E-2</v>
      </c>
      <c r="AR131" s="94">
        <v>0.88010369590000004</v>
      </c>
      <c r="AS131" s="94">
        <v>0.79423399539999995</v>
      </c>
      <c r="AT131" s="94">
        <v>0.97525731719999997</v>
      </c>
      <c r="AU131" s="92" t="s">
        <v>28</v>
      </c>
      <c r="AV131" s="92">
        <v>2</v>
      </c>
      <c r="AW131" s="92">
        <v>3</v>
      </c>
      <c r="AX131" s="92" t="s">
        <v>231</v>
      </c>
      <c r="AY131" s="92" t="s">
        <v>232</v>
      </c>
      <c r="AZ131" s="92" t="s">
        <v>28</v>
      </c>
      <c r="BA131" s="92" t="s">
        <v>28</v>
      </c>
      <c r="BB131" s="92" t="s">
        <v>28</v>
      </c>
      <c r="BC131" s="98" t="s">
        <v>435</v>
      </c>
      <c r="BD131" s="99">
        <v>8487</v>
      </c>
      <c r="BE131" s="99">
        <v>8563</v>
      </c>
      <c r="BF131" s="99">
        <v>7433</v>
      </c>
      <c r="BQ131" s="46"/>
    </row>
    <row r="132" spans="1:104" x14ac:dyDescent="0.3">
      <c r="A132" s="9"/>
      <c r="B132" t="s">
        <v>56</v>
      </c>
      <c r="C132" s="92">
        <v>6649</v>
      </c>
      <c r="D132" s="105">
        <v>57770</v>
      </c>
      <c r="E132" s="106">
        <v>0.1113102871</v>
      </c>
      <c r="F132" s="94">
        <v>0.1008013832</v>
      </c>
      <c r="G132" s="94">
        <v>0.1229147817</v>
      </c>
      <c r="H132" s="94">
        <v>1.7150873099999998E-2</v>
      </c>
      <c r="I132" s="95">
        <v>0.1150943396</v>
      </c>
      <c r="J132" s="94">
        <v>0.1123608659</v>
      </c>
      <c r="K132" s="94">
        <v>0.1178943123</v>
      </c>
      <c r="L132" s="94">
        <v>0.88639076910000003</v>
      </c>
      <c r="M132" s="94">
        <v>0.80270582290000003</v>
      </c>
      <c r="N132" s="94">
        <v>0.97880016950000004</v>
      </c>
      <c r="O132" s="105">
        <v>6611</v>
      </c>
      <c r="P132" s="105">
        <v>61184</v>
      </c>
      <c r="Q132" s="106">
        <v>0.10357687979999999</v>
      </c>
      <c r="R132" s="94">
        <v>9.3792469099999998E-2</v>
      </c>
      <c r="S132" s="94">
        <v>0.114381998</v>
      </c>
      <c r="T132" s="94">
        <v>2.9820176000000002E-3</v>
      </c>
      <c r="U132" s="95">
        <v>0.1080511245</v>
      </c>
      <c r="V132" s="94">
        <v>0.1054776498</v>
      </c>
      <c r="W132" s="94">
        <v>0.1106873875</v>
      </c>
      <c r="X132" s="94">
        <v>0.86041112119999996</v>
      </c>
      <c r="Y132" s="94">
        <v>0.7791322128</v>
      </c>
      <c r="Z132" s="94">
        <v>0.95016902830000005</v>
      </c>
      <c r="AA132" s="105">
        <v>5502</v>
      </c>
      <c r="AB132" s="105">
        <v>62633</v>
      </c>
      <c r="AC132" s="106">
        <v>8.2825413000000001E-2</v>
      </c>
      <c r="AD132" s="94">
        <v>7.4907092499999994E-2</v>
      </c>
      <c r="AE132" s="94">
        <v>9.1580767600000001E-2</v>
      </c>
      <c r="AF132" s="94">
        <v>7.3091431000000002E-3</v>
      </c>
      <c r="AG132" s="95">
        <v>8.7845065700000002E-2</v>
      </c>
      <c r="AH132" s="94">
        <v>8.5554303299999995E-2</v>
      </c>
      <c r="AI132" s="94">
        <v>9.0197164499999996E-2</v>
      </c>
      <c r="AJ132" s="94">
        <v>0.87151138210000001</v>
      </c>
      <c r="AK132" s="94">
        <v>0.78819267410000005</v>
      </c>
      <c r="AL132" s="94">
        <v>0.96363759019999995</v>
      </c>
      <c r="AM132" s="94">
        <v>3.9020499999999997E-5</v>
      </c>
      <c r="AN132" s="94">
        <v>0.79965155519999997</v>
      </c>
      <c r="AO132" s="94">
        <v>0.71884041409999999</v>
      </c>
      <c r="AP132" s="94">
        <v>0.88954738379999998</v>
      </c>
      <c r="AQ132" s="94">
        <v>0.18012845120000001</v>
      </c>
      <c r="AR132" s="94">
        <v>0.93052387569999995</v>
      </c>
      <c r="AS132" s="94">
        <v>0.83752696650000003</v>
      </c>
      <c r="AT132" s="94">
        <v>1.0338469302</v>
      </c>
      <c r="AU132" s="92" t="s">
        <v>28</v>
      </c>
      <c r="AV132" s="92">
        <v>2</v>
      </c>
      <c r="AW132" s="92">
        <v>3</v>
      </c>
      <c r="AX132" s="92" t="s">
        <v>28</v>
      </c>
      <c r="AY132" s="92" t="s">
        <v>232</v>
      </c>
      <c r="AZ132" s="92" t="s">
        <v>28</v>
      </c>
      <c r="BA132" s="92" t="s">
        <v>28</v>
      </c>
      <c r="BB132" s="92" t="s">
        <v>28</v>
      </c>
      <c r="BC132" s="98" t="s">
        <v>438</v>
      </c>
      <c r="BD132" s="99">
        <v>6649</v>
      </c>
      <c r="BE132" s="99">
        <v>6611</v>
      </c>
      <c r="BF132" s="99">
        <v>5502</v>
      </c>
      <c r="BQ132" s="46"/>
      <c r="CC132" s="4"/>
    </row>
    <row r="133" spans="1:104" x14ac:dyDescent="0.3">
      <c r="A133" s="9"/>
      <c r="B133" t="s">
        <v>57</v>
      </c>
      <c r="C133" s="92">
        <v>12492</v>
      </c>
      <c r="D133" s="105">
        <v>97820</v>
      </c>
      <c r="E133" s="106">
        <v>0.1243125295</v>
      </c>
      <c r="F133" s="94">
        <v>0.112871953</v>
      </c>
      <c r="G133" s="94">
        <v>0.13691271020000001</v>
      </c>
      <c r="H133" s="94">
        <v>0.83721871219999999</v>
      </c>
      <c r="I133" s="95">
        <v>0.12770394600000001</v>
      </c>
      <c r="J133" s="94">
        <v>0.12548404260000001</v>
      </c>
      <c r="K133" s="94">
        <v>0.1299631211</v>
      </c>
      <c r="L133" s="94">
        <v>0.98993077370000004</v>
      </c>
      <c r="M133" s="94">
        <v>0.89882669309999996</v>
      </c>
      <c r="N133" s="94">
        <v>1.0902690633000001</v>
      </c>
      <c r="O133" s="105">
        <v>12972</v>
      </c>
      <c r="P133" s="105">
        <v>102522</v>
      </c>
      <c r="Q133" s="106">
        <v>0.1215833687</v>
      </c>
      <c r="R133" s="94">
        <v>0.1104137868</v>
      </c>
      <c r="S133" s="94">
        <v>0.13388287800000001</v>
      </c>
      <c r="T133" s="94">
        <v>0.83976724479999998</v>
      </c>
      <c r="U133" s="95">
        <v>0.12652894009999999</v>
      </c>
      <c r="V133" s="94">
        <v>0.1243701866</v>
      </c>
      <c r="W133" s="94">
        <v>0.12872516419999999</v>
      </c>
      <c r="X133" s="94">
        <v>1.0099906743</v>
      </c>
      <c r="Y133" s="94">
        <v>0.9172051752</v>
      </c>
      <c r="Z133" s="94">
        <v>1.1121624581</v>
      </c>
      <c r="AA133" s="105">
        <v>10977</v>
      </c>
      <c r="AB133" s="105">
        <v>107353</v>
      </c>
      <c r="AC133" s="106">
        <v>9.5488536600000007E-2</v>
      </c>
      <c r="AD133" s="94">
        <v>8.6651566900000004E-2</v>
      </c>
      <c r="AE133" s="94">
        <v>0.1052267254</v>
      </c>
      <c r="AF133" s="94">
        <v>0.92370704029999995</v>
      </c>
      <c r="AG133" s="95">
        <v>0.1022514508</v>
      </c>
      <c r="AH133" s="94">
        <v>0.10035640429999999</v>
      </c>
      <c r="AI133" s="94">
        <v>0.1041822818</v>
      </c>
      <c r="AJ133" s="94">
        <v>1.0047561920000001</v>
      </c>
      <c r="AK133" s="94">
        <v>0.91177120749999996</v>
      </c>
      <c r="AL133" s="94">
        <v>1.107224046</v>
      </c>
      <c r="AM133" s="94">
        <v>2.5313462000000001E-6</v>
      </c>
      <c r="AN133" s="94">
        <v>0.78537498699999997</v>
      </c>
      <c r="AO133" s="94">
        <v>0.71019030230000002</v>
      </c>
      <c r="AP133" s="94">
        <v>0.86851913940000003</v>
      </c>
      <c r="AQ133" s="94">
        <v>0.66372707310000001</v>
      </c>
      <c r="AR133" s="94">
        <v>0.97804597199999999</v>
      </c>
      <c r="AS133" s="94">
        <v>0.88490919690000003</v>
      </c>
      <c r="AT133" s="94">
        <v>1.0809854012</v>
      </c>
      <c r="AU133" s="92" t="s">
        <v>28</v>
      </c>
      <c r="AV133" s="92" t="s">
        <v>28</v>
      </c>
      <c r="AW133" s="92" t="s">
        <v>28</v>
      </c>
      <c r="AX133" s="92" t="s">
        <v>28</v>
      </c>
      <c r="AY133" s="92" t="s">
        <v>232</v>
      </c>
      <c r="AZ133" s="92" t="s">
        <v>28</v>
      </c>
      <c r="BA133" s="92" t="s">
        <v>28</v>
      </c>
      <c r="BB133" s="92" t="s">
        <v>28</v>
      </c>
      <c r="BC133" s="98" t="s">
        <v>275</v>
      </c>
      <c r="BD133" s="99">
        <v>12492</v>
      </c>
      <c r="BE133" s="99">
        <v>12972</v>
      </c>
      <c r="BF133" s="99">
        <v>10977</v>
      </c>
    </row>
    <row r="134" spans="1:104" x14ac:dyDescent="0.3">
      <c r="A134" s="9"/>
      <c r="B134" t="s">
        <v>60</v>
      </c>
      <c r="C134" s="92">
        <v>4164</v>
      </c>
      <c r="D134" s="105">
        <v>35301</v>
      </c>
      <c r="E134" s="106">
        <v>0.1217974101</v>
      </c>
      <c r="F134" s="94">
        <v>0.11001666290000001</v>
      </c>
      <c r="G134" s="94">
        <v>0.1348396573</v>
      </c>
      <c r="H134" s="94">
        <v>0.55599924629999997</v>
      </c>
      <c r="I134" s="95">
        <v>0.1179569984</v>
      </c>
      <c r="J134" s="94">
        <v>0.1144281122</v>
      </c>
      <c r="K134" s="94">
        <v>0.12159471299999999</v>
      </c>
      <c r="L134" s="94">
        <v>0.96990226930000001</v>
      </c>
      <c r="M134" s="94">
        <v>0.87608932630000003</v>
      </c>
      <c r="N134" s="94">
        <v>1.0737608411999999</v>
      </c>
      <c r="O134" s="105">
        <v>4009</v>
      </c>
      <c r="P134" s="105">
        <v>37669</v>
      </c>
      <c r="Q134" s="106">
        <v>0.108353615</v>
      </c>
      <c r="R134" s="94">
        <v>9.7837040099999995E-2</v>
      </c>
      <c r="S134" s="94">
        <v>0.1200006242</v>
      </c>
      <c r="T134" s="94">
        <v>4.3314137599999997E-2</v>
      </c>
      <c r="U134" s="95">
        <v>0.1064270355</v>
      </c>
      <c r="V134" s="94">
        <v>0.1031830598</v>
      </c>
      <c r="W134" s="94">
        <v>0.1097729986</v>
      </c>
      <c r="X134" s="94">
        <v>0.90009136810000001</v>
      </c>
      <c r="Y134" s="94">
        <v>0.81273038539999998</v>
      </c>
      <c r="Z134" s="94">
        <v>0.99684284649999999</v>
      </c>
      <c r="AA134" s="105">
        <v>3126</v>
      </c>
      <c r="AB134" s="105">
        <v>38300</v>
      </c>
      <c r="AC134" s="106">
        <v>8.0082320799999995E-2</v>
      </c>
      <c r="AD134" s="94">
        <v>7.2149408900000003E-2</v>
      </c>
      <c r="AE134" s="94">
        <v>8.8887465600000007E-2</v>
      </c>
      <c r="AF134" s="94">
        <v>1.2965426999999999E-3</v>
      </c>
      <c r="AG134" s="95">
        <v>8.1618799000000006E-2</v>
      </c>
      <c r="AH134" s="94">
        <v>7.8807196699999998E-2</v>
      </c>
      <c r="AI134" s="94">
        <v>8.4530710699999997E-2</v>
      </c>
      <c r="AJ134" s="94">
        <v>0.84264782490000001</v>
      </c>
      <c r="AK134" s="94">
        <v>0.75917558210000002</v>
      </c>
      <c r="AL134" s="94">
        <v>0.93529793829999996</v>
      </c>
      <c r="AM134" s="94">
        <v>1.4240848999999999E-7</v>
      </c>
      <c r="AN134" s="94">
        <v>0.73908305490000004</v>
      </c>
      <c r="AO134" s="94">
        <v>0.66036767620000003</v>
      </c>
      <c r="AP134" s="94">
        <v>0.82718125330000003</v>
      </c>
      <c r="AQ134" s="94">
        <v>3.7580825300000002E-2</v>
      </c>
      <c r="AR134" s="94">
        <v>0.8896216669</v>
      </c>
      <c r="AS134" s="94">
        <v>0.79676119860000005</v>
      </c>
      <c r="AT134" s="94">
        <v>0.99330478379999998</v>
      </c>
      <c r="AU134" s="92" t="s">
        <v>28</v>
      </c>
      <c r="AV134" s="92" t="s">
        <v>28</v>
      </c>
      <c r="AW134" s="92">
        <v>3</v>
      </c>
      <c r="AX134" s="92" t="s">
        <v>231</v>
      </c>
      <c r="AY134" s="92" t="s">
        <v>232</v>
      </c>
      <c r="AZ134" s="92" t="s">
        <v>28</v>
      </c>
      <c r="BA134" s="92" t="s">
        <v>28</v>
      </c>
      <c r="BB134" s="92" t="s">
        <v>28</v>
      </c>
      <c r="BC134" s="98" t="s">
        <v>437</v>
      </c>
      <c r="BD134" s="99">
        <v>4164</v>
      </c>
      <c r="BE134" s="99">
        <v>4009</v>
      </c>
      <c r="BF134" s="99">
        <v>3126</v>
      </c>
    </row>
    <row r="135" spans="1:104" x14ac:dyDescent="0.3">
      <c r="A135" s="9"/>
      <c r="B135" t="s">
        <v>58</v>
      </c>
      <c r="C135" s="92">
        <v>7420</v>
      </c>
      <c r="D135" s="105">
        <v>59726</v>
      </c>
      <c r="E135" s="106">
        <v>0.1158159372</v>
      </c>
      <c r="F135" s="94">
        <v>0.1049558891</v>
      </c>
      <c r="G135" s="94">
        <v>0.1277997015</v>
      </c>
      <c r="H135" s="94">
        <v>0.1072420714</v>
      </c>
      <c r="I135" s="95">
        <v>0.1242340019</v>
      </c>
      <c r="J135" s="94">
        <v>0.12143917360000001</v>
      </c>
      <c r="K135" s="94">
        <v>0.1270931511</v>
      </c>
      <c r="L135" s="94">
        <v>0.92227035160000004</v>
      </c>
      <c r="M135" s="94">
        <v>0.83578915919999996</v>
      </c>
      <c r="N135" s="94">
        <v>1.0176999690999999</v>
      </c>
      <c r="O135" s="105">
        <v>7654</v>
      </c>
      <c r="P135" s="105">
        <v>61564</v>
      </c>
      <c r="Q135" s="106">
        <v>0.1146210555</v>
      </c>
      <c r="R135" s="94">
        <v>0.1039000781</v>
      </c>
      <c r="S135" s="94">
        <v>0.12644828180000001</v>
      </c>
      <c r="T135" s="94">
        <v>0.3278182617</v>
      </c>
      <c r="U135" s="95">
        <v>0.1243259047</v>
      </c>
      <c r="V135" s="94">
        <v>0.1215716136</v>
      </c>
      <c r="W135" s="94">
        <v>0.12714259629999999</v>
      </c>
      <c r="X135" s="94">
        <v>0.95215487359999995</v>
      </c>
      <c r="Y135" s="94">
        <v>0.86309592359999998</v>
      </c>
      <c r="Z135" s="94">
        <v>1.0504034122000001</v>
      </c>
      <c r="AA135" s="105">
        <v>6117</v>
      </c>
      <c r="AB135" s="105">
        <v>65800</v>
      </c>
      <c r="AC135" s="106">
        <v>8.6483857999999997E-2</v>
      </c>
      <c r="AD135" s="94">
        <v>7.8268662500000002E-2</v>
      </c>
      <c r="AE135" s="94">
        <v>9.5561332799999996E-2</v>
      </c>
      <c r="AF135" s="94">
        <v>6.4051071799999998E-2</v>
      </c>
      <c r="AG135" s="95">
        <v>9.2963525800000002E-2</v>
      </c>
      <c r="AH135" s="94">
        <v>9.0662819899999997E-2</v>
      </c>
      <c r="AI135" s="94">
        <v>9.5322615700000002E-2</v>
      </c>
      <c r="AJ135" s="94">
        <v>0.91000652989999997</v>
      </c>
      <c r="AK135" s="94">
        <v>0.82356402200000001</v>
      </c>
      <c r="AL135" s="94">
        <v>1.0055221724000001</v>
      </c>
      <c r="AM135" s="94">
        <v>1.4314422000000001E-7</v>
      </c>
      <c r="AN135" s="94">
        <v>0.7545198192</v>
      </c>
      <c r="AO135" s="94">
        <v>0.6793581635</v>
      </c>
      <c r="AP135" s="94">
        <v>0.83799708049999999</v>
      </c>
      <c r="AQ135" s="94">
        <v>0.84451880930000001</v>
      </c>
      <c r="AR135" s="94">
        <v>0.98968292499999999</v>
      </c>
      <c r="AS135" s="94">
        <v>0.89224574290000003</v>
      </c>
      <c r="AT135" s="94">
        <v>1.0977606784</v>
      </c>
      <c r="AU135" s="92" t="s">
        <v>28</v>
      </c>
      <c r="AV135" s="92" t="s">
        <v>28</v>
      </c>
      <c r="AW135" s="92" t="s">
        <v>28</v>
      </c>
      <c r="AX135" s="92" t="s">
        <v>28</v>
      </c>
      <c r="AY135" s="92" t="s">
        <v>232</v>
      </c>
      <c r="AZ135" s="92" t="s">
        <v>28</v>
      </c>
      <c r="BA135" s="92" t="s">
        <v>28</v>
      </c>
      <c r="BB135" s="92" t="s">
        <v>28</v>
      </c>
      <c r="BC135" s="98" t="s">
        <v>275</v>
      </c>
      <c r="BD135" s="99">
        <v>7420</v>
      </c>
      <c r="BE135" s="99">
        <v>7654</v>
      </c>
      <c r="BF135" s="99">
        <v>6117</v>
      </c>
    </row>
    <row r="136" spans="1:104" x14ac:dyDescent="0.3">
      <c r="A136" s="9"/>
      <c r="B136" t="s">
        <v>61</v>
      </c>
      <c r="C136" s="92">
        <v>10845</v>
      </c>
      <c r="D136" s="105">
        <v>75559</v>
      </c>
      <c r="E136" s="106">
        <v>0.1356783154</v>
      </c>
      <c r="F136" s="94">
        <v>0.1231728829</v>
      </c>
      <c r="G136" s="94">
        <v>0.1494533931</v>
      </c>
      <c r="H136" s="94">
        <v>0.1168432557</v>
      </c>
      <c r="I136" s="95">
        <v>0.14353022139999999</v>
      </c>
      <c r="J136" s="94">
        <v>0.14085415900000001</v>
      </c>
      <c r="K136" s="94">
        <v>0.1462571258</v>
      </c>
      <c r="L136" s="94">
        <v>1.0804392792999999</v>
      </c>
      <c r="M136" s="94">
        <v>0.98085549169999997</v>
      </c>
      <c r="N136" s="94">
        <v>1.1901335579000001</v>
      </c>
      <c r="O136" s="105">
        <v>10505</v>
      </c>
      <c r="P136" s="105">
        <v>77494</v>
      </c>
      <c r="Q136" s="106">
        <v>0.1271960036</v>
      </c>
      <c r="R136" s="94">
        <v>0.1154337918</v>
      </c>
      <c r="S136" s="94">
        <v>0.14015673479999999</v>
      </c>
      <c r="T136" s="94">
        <v>0.26597955839999998</v>
      </c>
      <c r="U136" s="95">
        <v>0.13555888199999999</v>
      </c>
      <c r="V136" s="94">
        <v>0.13299125340000001</v>
      </c>
      <c r="W136" s="94">
        <v>0.13817608319999999</v>
      </c>
      <c r="X136" s="94">
        <v>1.056614723</v>
      </c>
      <c r="Y136" s="94">
        <v>0.9589062585</v>
      </c>
      <c r="Z136" s="94">
        <v>1.1642792640999999</v>
      </c>
      <c r="AA136" s="105">
        <v>7689</v>
      </c>
      <c r="AB136" s="105">
        <v>73206</v>
      </c>
      <c r="AC136" s="106">
        <v>9.3662612199999995E-2</v>
      </c>
      <c r="AD136" s="94">
        <v>8.4882101599999996E-2</v>
      </c>
      <c r="AE136" s="94">
        <v>0.1033514105</v>
      </c>
      <c r="AF136" s="94">
        <v>0.77185523469999995</v>
      </c>
      <c r="AG136" s="95">
        <v>0.1050323744</v>
      </c>
      <c r="AH136" s="94">
        <v>0.1027107511</v>
      </c>
      <c r="AI136" s="94">
        <v>0.1074064745</v>
      </c>
      <c r="AJ136" s="94">
        <v>0.98554332180000004</v>
      </c>
      <c r="AK136" s="94">
        <v>0.89315241570000004</v>
      </c>
      <c r="AL136" s="94">
        <v>1.0874914764000001</v>
      </c>
      <c r="AM136" s="94">
        <v>4.7305838E-9</v>
      </c>
      <c r="AN136" s="94">
        <v>0.73636442619999998</v>
      </c>
      <c r="AO136" s="94">
        <v>0.66467991230000001</v>
      </c>
      <c r="AP136" s="94">
        <v>0.81577998380000005</v>
      </c>
      <c r="AQ136" s="94">
        <v>0.2092735433</v>
      </c>
      <c r="AR136" s="94">
        <v>0.93748218530000005</v>
      </c>
      <c r="AS136" s="94">
        <v>0.84761126119999997</v>
      </c>
      <c r="AT136" s="94">
        <v>1.0368819858</v>
      </c>
      <c r="AU136" s="92" t="s">
        <v>28</v>
      </c>
      <c r="AV136" s="92" t="s">
        <v>28</v>
      </c>
      <c r="AW136" s="92" t="s">
        <v>28</v>
      </c>
      <c r="AX136" s="92" t="s">
        <v>28</v>
      </c>
      <c r="AY136" s="92" t="s">
        <v>232</v>
      </c>
      <c r="AZ136" s="92" t="s">
        <v>28</v>
      </c>
      <c r="BA136" s="92" t="s">
        <v>28</v>
      </c>
      <c r="BB136" s="92" t="s">
        <v>28</v>
      </c>
      <c r="BC136" s="98" t="s">
        <v>275</v>
      </c>
      <c r="BD136" s="99">
        <v>10845</v>
      </c>
      <c r="BE136" s="99">
        <v>10505</v>
      </c>
      <c r="BF136" s="99">
        <v>7689</v>
      </c>
    </row>
    <row r="137" spans="1:104" x14ac:dyDescent="0.3">
      <c r="A137" s="9"/>
      <c r="B137" t="s">
        <v>62</v>
      </c>
      <c r="C137" s="92">
        <v>8552</v>
      </c>
      <c r="D137" s="105">
        <v>47043</v>
      </c>
      <c r="E137" s="106">
        <v>0.18458094180000001</v>
      </c>
      <c r="F137" s="94">
        <v>0.1674449891</v>
      </c>
      <c r="G137" s="94">
        <v>0.20347055010000001</v>
      </c>
      <c r="H137" s="94">
        <v>9.3313759999999997E-15</v>
      </c>
      <c r="I137" s="95">
        <v>0.18179112729999999</v>
      </c>
      <c r="J137" s="94">
        <v>0.17797877679999999</v>
      </c>
      <c r="K137" s="94">
        <v>0.1856851393</v>
      </c>
      <c r="L137" s="94">
        <v>1.4698627339999999</v>
      </c>
      <c r="M137" s="94">
        <v>1.3334049939999999</v>
      </c>
      <c r="N137" s="94">
        <v>1.6202852595999999</v>
      </c>
      <c r="O137" s="105">
        <v>8075</v>
      </c>
      <c r="P137" s="105">
        <v>49016</v>
      </c>
      <c r="Q137" s="106">
        <v>0.1611056481</v>
      </c>
      <c r="R137" s="94">
        <v>0.14608114089999999</v>
      </c>
      <c r="S137" s="94">
        <v>0.17767543229999999</v>
      </c>
      <c r="T137" s="94">
        <v>5.4119684999999998E-9</v>
      </c>
      <c r="U137" s="95">
        <v>0.16474212499999999</v>
      </c>
      <c r="V137" s="94">
        <v>0.1611878266</v>
      </c>
      <c r="W137" s="94">
        <v>0.1683747981</v>
      </c>
      <c r="X137" s="94">
        <v>1.3383014789000001</v>
      </c>
      <c r="Y137" s="94">
        <v>1.2134931900000001</v>
      </c>
      <c r="Z137" s="94">
        <v>1.4759463531999999</v>
      </c>
      <c r="AA137" s="105">
        <v>5800</v>
      </c>
      <c r="AB137" s="105">
        <v>47364</v>
      </c>
      <c r="AC137" s="106">
        <v>0.1176459636</v>
      </c>
      <c r="AD137" s="94">
        <v>0.1064439183</v>
      </c>
      <c r="AE137" s="94">
        <v>0.13002690040000001</v>
      </c>
      <c r="AF137" s="94">
        <v>2.9105700000000002E-5</v>
      </c>
      <c r="AG137" s="95">
        <v>0.1224558737</v>
      </c>
      <c r="AH137" s="94">
        <v>0.1193446066</v>
      </c>
      <c r="AI137" s="94">
        <v>0.12564825020000001</v>
      </c>
      <c r="AJ137" s="94">
        <v>1.2379026276</v>
      </c>
      <c r="AK137" s="94">
        <v>1.1200316788</v>
      </c>
      <c r="AL137" s="94">
        <v>1.3681781903000001</v>
      </c>
      <c r="AM137" s="94">
        <v>4.0701581000000002E-9</v>
      </c>
      <c r="AN137" s="94">
        <v>0.73024108700000001</v>
      </c>
      <c r="AO137" s="94">
        <v>0.65760641939999998</v>
      </c>
      <c r="AP137" s="94">
        <v>0.8108984789</v>
      </c>
      <c r="AQ137" s="94">
        <v>9.1413056999999995E-3</v>
      </c>
      <c r="AR137" s="94">
        <v>0.87281843189999997</v>
      </c>
      <c r="AS137" s="94">
        <v>0.78796207220000003</v>
      </c>
      <c r="AT137" s="94">
        <v>0.96681305100000003</v>
      </c>
      <c r="AU137" s="92">
        <v>1</v>
      </c>
      <c r="AV137" s="92">
        <v>2</v>
      </c>
      <c r="AW137" s="92">
        <v>3</v>
      </c>
      <c r="AX137" s="92" t="s">
        <v>231</v>
      </c>
      <c r="AY137" s="92" t="s">
        <v>232</v>
      </c>
      <c r="AZ137" s="92" t="s">
        <v>28</v>
      </c>
      <c r="BA137" s="92" t="s">
        <v>28</v>
      </c>
      <c r="BB137" s="92" t="s">
        <v>28</v>
      </c>
      <c r="BC137" s="98" t="s">
        <v>439</v>
      </c>
      <c r="BD137" s="99">
        <v>8552</v>
      </c>
      <c r="BE137" s="99">
        <v>8075</v>
      </c>
      <c r="BF137" s="99">
        <v>5800</v>
      </c>
      <c r="CO137" s="4"/>
    </row>
    <row r="138" spans="1:104" x14ac:dyDescent="0.3">
      <c r="A138" s="9"/>
      <c r="B138" t="s">
        <v>168</v>
      </c>
      <c r="C138" s="92">
        <v>89650</v>
      </c>
      <c r="D138" s="105">
        <v>730989</v>
      </c>
      <c r="E138" s="106">
        <v>0.1208860434</v>
      </c>
      <c r="F138" s="94">
        <v>0.1128223939</v>
      </c>
      <c r="G138" s="94">
        <v>0.12952601859999999</v>
      </c>
      <c r="H138" s="94">
        <v>0.27974792459999998</v>
      </c>
      <c r="I138" s="95">
        <v>0.1226420644</v>
      </c>
      <c r="J138" s="94">
        <v>0.12184187690000001</v>
      </c>
      <c r="K138" s="94">
        <v>0.123447507</v>
      </c>
      <c r="L138" s="94">
        <v>0.96264483540000001</v>
      </c>
      <c r="M138" s="94">
        <v>0.89843204180000003</v>
      </c>
      <c r="N138" s="94">
        <v>1.0314470498999999</v>
      </c>
      <c r="O138" s="105">
        <v>90951</v>
      </c>
      <c r="P138" s="105">
        <v>786632</v>
      </c>
      <c r="Q138" s="106">
        <v>0.1121856807</v>
      </c>
      <c r="R138" s="94">
        <v>0.1047137549</v>
      </c>
      <c r="S138" s="94">
        <v>0.120190771</v>
      </c>
      <c r="T138" s="94">
        <v>4.4977948800000001E-2</v>
      </c>
      <c r="U138" s="95">
        <v>0.1156207731</v>
      </c>
      <c r="V138" s="94">
        <v>0.1148717939</v>
      </c>
      <c r="W138" s="94">
        <v>0.1163746358</v>
      </c>
      <c r="X138" s="94">
        <v>0.93192426260000005</v>
      </c>
      <c r="Y138" s="94">
        <v>0.86985512129999998</v>
      </c>
      <c r="Z138" s="94">
        <v>0.99842239239999997</v>
      </c>
      <c r="AA138" s="105">
        <v>75344</v>
      </c>
      <c r="AB138" s="105">
        <v>822766</v>
      </c>
      <c r="AC138" s="106">
        <v>8.7186554499999999E-2</v>
      </c>
      <c r="AD138" s="94">
        <v>8.1359440199999994E-2</v>
      </c>
      <c r="AE138" s="94">
        <v>9.3431017500000005E-2</v>
      </c>
      <c r="AF138" s="94">
        <v>1.45771155E-2</v>
      </c>
      <c r="AG138" s="95">
        <v>9.1574032E-2</v>
      </c>
      <c r="AH138" s="94">
        <v>9.0922483900000003E-2</v>
      </c>
      <c r="AI138" s="94">
        <v>9.2230249099999995E-2</v>
      </c>
      <c r="AJ138" s="94">
        <v>0.91740049160000003</v>
      </c>
      <c r="AK138" s="94">
        <v>0.85608602</v>
      </c>
      <c r="AL138" s="94">
        <v>0.9831064196</v>
      </c>
      <c r="AM138" s="94">
        <v>8.5560680000000007E-59</v>
      </c>
      <c r="AN138" s="94">
        <v>0.77716294939999997</v>
      </c>
      <c r="AO138" s="94">
        <v>0.7537702288</v>
      </c>
      <c r="AP138" s="94">
        <v>0.80128164629999998</v>
      </c>
      <c r="AQ138" s="94">
        <v>1.3136896999999999E-6</v>
      </c>
      <c r="AR138" s="94">
        <v>0.92802839339999998</v>
      </c>
      <c r="AS138" s="94">
        <v>0.90036547830000002</v>
      </c>
      <c r="AT138" s="94">
        <v>0.95654122659999996</v>
      </c>
      <c r="AU138" s="92" t="s">
        <v>28</v>
      </c>
      <c r="AV138" s="92" t="s">
        <v>28</v>
      </c>
      <c r="AW138" s="92" t="s">
        <v>28</v>
      </c>
      <c r="AX138" s="92" t="s">
        <v>231</v>
      </c>
      <c r="AY138" s="92" t="s">
        <v>232</v>
      </c>
      <c r="AZ138" s="92" t="s">
        <v>28</v>
      </c>
      <c r="BA138" s="92" t="s">
        <v>28</v>
      </c>
      <c r="BB138" s="92" t="s">
        <v>28</v>
      </c>
      <c r="BC138" s="98" t="s">
        <v>237</v>
      </c>
      <c r="BD138" s="99">
        <v>89650</v>
      </c>
      <c r="BE138" s="99">
        <v>90951</v>
      </c>
      <c r="BF138" s="99">
        <v>75344</v>
      </c>
      <c r="BQ138" s="46"/>
      <c r="CZ138" s="4"/>
    </row>
    <row r="139" spans="1:104" s="3" customFormat="1" x14ac:dyDescent="0.3">
      <c r="A139" s="9" t="s">
        <v>241</v>
      </c>
      <c r="B139" s="3" t="s">
        <v>128</v>
      </c>
      <c r="C139" s="102">
        <v>568</v>
      </c>
      <c r="D139" s="103">
        <v>6778</v>
      </c>
      <c r="E139" s="101">
        <v>0.1105868129</v>
      </c>
      <c r="F139" s="100">
        <v>9.3822658599999997E-2</v>
      </c>
      <c r="G139" s="100">
        <v>0.13034637239999999</v>
      </c>
      <c r="H139" s="100">
        <v>8.5377358700000003E-2</v>
      </c>
      <c r="I139" s="104">
        <v>8.3800531100000006E-2</v>
      </c>
      <c r="J139" s="100">
        <v>7.7184687099999996E-2</v>
      </c>
      <c r="K139" s="100">
        <v>9.0983448699999997E-2</v>
      </c>
      <c r="L139" s="100">
        <v>0.86563442560000003</v>
      </c>
      <c r="M139" s="100">
        <v>0.73441055960000001</v>
      </c>
      <c r="N139" s="100">
        <v>1.0203052624</v>
      </c>
      <c r="O139" s="103">
        <v>641</v>
      </c>
      <c r="P139" s="103">
        <v>6299</v>
      </c>
      <c r="Q139" s="101">
        <v>0.12472441469999999</v>
      </c>
      <c r="R139" s="100">
        <v>0.1060780937</v>
      </c>
      <c r="S139" s="100">
        <v>0.14664837080000001</v>
      </c>
      <c r="T139" s="100">
        <v>0.7186314157</v>
      </c>
      <c r="U139" s="104">
        <v>0.10176218450000001</v>
      </c>
      <c r="V139" s="100">
        <v>9.4181582099999994E-2</v>
      </c>
      <c r="W139" s="100">
        <v>0.1099529437</v>
      </c>
      <c r="X139" s="100">
        <v>1.0302142814999999</v>
      </c>
      <c r="Y139" s="100">
        <v>0.87619707280000003</v>
      </c>
      <c r="Z139" s="100">
        <v>1.2113045096999999</v>
      </c>
      <c r="AA139" s="103">
        <v>559</v>
      </c>
      <c r="AB139" s="103">
        <v>5786</v>
      </c>
      <c r="AC139" s="101">
        <v>0.1010240877</v>
      </c>
      <c r="AD139" s="100">
        <v>8.5521510800000006E-2</v>
      </c>
      <c r="AE139" s="100">
        <v>0.11933683339999999</v>
      </c>
      <c r="AF139" s="100">
        <v>0.47225072420000003</v>
      </c>
      <c r="AG139" s="104">
        <v>9.6612512999999997E-2</v>
      </c>
      <c r="AH139" s="100">
        <v>8.8926538900000004E-2</v>
      </c>
      <c r="AI139" s="100">
        <v>0.10496279040000001</v>
      </c>
      <c r="AJ139" s="100">
        <v>1.0630027563</v>
      </c>
      <c r="AK139" s="100">
        <v>0.89988045240000003</v>
      </c>
      <c r="AL139" s="100">
        <v>1.2556944167999999</v>
      </c>
      <c r="AM139" s="100">
        <v>3.1701604000000001E-2</v>
      </c>
      <c r="AN139" s="100">
        <v>0.80997844689999998</v>
      </c>
      <c r="AO139" s="100">
        <v>0.66829022729999998</v>
      </c>
      <c r="AP139" s="100">
        <v>0.98170683579999996</v>
      </c>
      <c r="AQ139" s="100">
        <v>0.2152045769</v>
      </c>
      <c r="AR139" s="100">
        <v>1.1278416599000001</v>
      </c>
      <c r="AS139" s="100">
        <v>0.93244370320000003</v>
      </c>
      <c r="AT139" s="100">
        <v>1.3641861761</v>
      </c>
      <c r="AU139" s="102" t="s">
        <v>28</v>
      </c>
      <c r="AV139" s="102" t="s">
        <v>28</v>
      </c>
      <c r="AW139" s="102" t="s">
        <v>28</v>
      </c>
      <c r="AX139" s="102" t="s">
        <v>28</v>
      </c>
      <c r="AY139" s="102" t="s">
        <v>232</v>
      </c>
      <c r="AZ139" s="102" t="s">
        <v>28</v>
      </c>
      <c r="BA139" s="102" t="s">
        <v>28</v>
      </c>
      <c r="BB139" s="102" t="s">
        <v>28</v>
      </c>
      <c r="BC139" s="96" t="s">
        <v>275</v>
      </c>
      <c r="BD139" s="97">
        <v>568</v>
      </c>
      <c r="BE139" s="97">
        <v>641</v>
      </c>
      <c r="BF139" s="97">
        <v>559</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O18" sqref="O18"/>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446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456</v>
      </c>
      <c r="BN6" s="6"/>
      <c r="BO6" s="6"/>
      <c r="BP6" s="6"/>
      <c r="BQ6" s="6"/>
      <c r="BR6" s="11"/>
      <c r="BS6" s="11"/>
      <c r="BT6" s="11"/>
      <c r="BU6" s="11"/>
    </row>
    <row r="7" spans="1:77" x14ac:dyDescent="0.3">
      <c r="A7" s="8" t="s">
        <v>37</v>
      </c>
      <c r="B7" s="92" t="s">
        <v>1</v>
      </c>
      <c r="C7" s="92" t="s">
        <v>2</v>
      </c>
      <c r="D7" s="93" t="s">
        <v>3</v>
      </c>
      <c r="E7" s="94" t="s">
        <v>4</v>
      </c>
      <c r="F7" s="94" t="s">
        <v>5</v>
      </c>
      <c r="G7" s="94" t="s">
        <v>6</v>
      </c>
      <c r="H7" s="95" t="s">
        <v>7</v>
      </c>
      <c r="I7" s="94" t="s">
        <v>155</v>
      </c>
      <c r="J7" s="94" t="s">
        <v>156</v>
      </c>
      <c r="K7" s="94" t="s">
        <v>8</v>
      </c>
      <c r="L7" s="94" t="s">
        <v>9</v>
      </c>
      <c r="M7" s="94" t="s">
        <v>10</v>
      </c>
      <c r="N7" s="94" t="s">
        <v>251</v>
      </c>
      <c r="O7" s="92" t="s">
        <v>252</v>
      </c>
      <c r="P7" s="92" t="s">
        <v>253</v>
      </c>
      <c r="Q7" s="92" t="s">
        <v>254</v>
      </c>
      <c r="R7" s="92" t="s">
        <v>255</v>
      </c>
      <c r="S7" s="92" t="s">
        <v>11</v>
      </c>
      <c r="T7" s="92" t="s">
        <v>12</v>
      </c>
      <c r="U7" s="93" t="s">
        <v>13</v>
      </c>
      <c r="V7" s="92" t="s">
        <v>14</v>
      </c>
      <c r="W7" s="92" t="s">
        <v>15</v>
      </c>
      <c r="X7" s="92" t="s">
        <v>16</v>
      </c>
      <c r="Y7" s="95" t="s">
        <v>17</v>
      </c>
      <c r="Z7" s="92" t="s">
        <v>157</v>
      </c>
      <c r="AA7" s="92" t="s">
        <v>158</v>
      </c>
      <c r="AB7" s="92" t="s">
        <v>18</v>
      </c>
      <c r="AC7" s="92" t="s">
        <v>19</v>
      </c>
      <c r="AD7" s="92" t="s">
        <v>20</v>
      </c>
      <c r="AE7" s="92" t="s">
        <v>256</v>
      </c>
      <c r="AF7" s="92" t="s">
        <v>257</v>
      </c>
      <c r="AG7" s="92" t="s">
        <v>258</v>
      </c>
      <c r="AH7" s="92" t="s">
        <v>259</v>
      </c>
      <c r="AI7" s="92" t="s">
        <v>260</v>
      </c>
      <c r="AJ7" s="92" t="s">
        <v>211</v>
      </c>
      <c r="AK7" s="92" t="s">
        <v>212</v>
      </c>
      <c r="AL7" s="93" t="s">
        <v>213</v>
      </c>
      <c r="AM7" s="92" t="s">
        <v>214</v>
      </c>
      <c r="AN7" s="92" t="s">
        <v>215</v>
      </c>
      <c r="AO7" s="92" t="s">
        <v>216</v>
      </c>
      <c r="AP7" s="95" t="s">
        <v>217</v>
      </c>
      <c r="AQ7" s="92" t="s">
        <v>218</v>
      </c>
      <c r="AR7" s="92" t="s">
        <v>219</v>
      </c>
      <c r="AS7" s="92" t="s">
        <v>220</v>
      </c>
      <c r="AT7" s="92" t="s">
        <v>221</v>
      </c>
      <c r="AU7" s="92" t="s">
        <v>222</v>
      </c>
      <c r="AV7" s="92" t="s">
        <v>261</v>
      </c>
      <c r="AW7" s="92" t="s">
        <v>262</v>
      </c>
      <c r="AX7" s="92" t="s">
        <v>263</v>
      </c>
      <c r="AY7" s="92" t="s">
        <v>264</v>
      </c>
      <c r="AZ7" s="92" t="s">
        <v>265</v>
      </c>
      <c r="BA7" s="92" t="s">
        <v>266</v>
      </c>
      <c r="BB7" s="92" t="s">
        <v>223</v>
      </c>
      <c r="BC7" s="92" t="s">
        <v>224</v>
      </c>
      <c r="BD7" s="92" t="s">
        <v>225</v>
      </c>
      <c r="BE7" s="92" t="s">
        <v>226</v>
      </c>
      <c r="BF7" s="92" t="s">
        <v>267</v>
      </c>
      <c r="BG7" s="92" t="s">
        <v>21</v>
      </c>
      <c r="BH7" s="92" t="s">
        <v>22</v>
      </c>
      <c r="BI7" s="92" t="s">
        <v>23</v>
      </c>
      <c r="BJ7" s="92" t="s">
        <v>24</v>
      </c>
      <c r="BK7" s="92" t="s">
        <v>159</v>
      </c>
      <c r="BL7" s="92" t="s">
        <v>160</v>
      </c>
      <c r="BM7" s="92" t="s">
        <v>227</v>
      </c>
      <c r="BN7" s="92" t="s">
        <v>268</v>
      </c>
      <c r="BO7" s="92" t="s">
        <v>269</v>
      </c>
      <c r="BP7" s="92" t="s">
        <v>270</v>
      </c>
      <c r="BQ7" s="92" t="s">
        <v>161</v>
      </c>
      <c r="BR7" s="94" t="s">
        <v>228</v>
      </c>
      <c r="BS7" s="94" t="s">
        <v>25</v>
      </c>
      <c r="BT7" s="94" t="s">
        <v>26</v>
      </c>
      <c r="BU7" s="94" t="s">
        <v>229</v>
      </c>
      <c r="BV7" s="96" t="s">
        <v>27</v>
      </c>
      <c r="BW7" s="97" t="s">
        <v>131</v>
      </c>
      <c r="BX7" s="97" t="s">
        <v>132</v>
      </c>
      <c r="BY7" s="97" t="s">
        <v>230</v>
      </c>
    </row>
    <row r="8" spans="1:77" x14ac:dyDescent="0.3">
      <c r="A8" t="s">
        <v>38</v>
      </c>
      <c r="B8" s="92">
        <v>2285</v>
      </c>
      <c r="C8" s="92">
        <v>13110</v>
      </c>
      <c r="D8" s="93">
        <v>0.15028690510000001</v>
      </c>
      <c r="E8" s="94">
        <v>0.13176121639999999</v>
      </c>
      <c r="F8" s="94">
        <v>0.17141731430000001</v>
      </c>
      <c r="G8" s="94">
        <v>1.17001021E-2</v>
      </c>
      <c r="H8" s="95">
        <v>0.1742944317</v>
      </c>
      <c r="I8" s="94">
        <v>0.16729253899999999</v>
      </c>
      <c r="J8" s="94">
        <v>0.18158938299999999</v>
      </c>
      <c r="K8" s="94">
        <v>1.1843763915000001</v>
      </c>
      <c r="L8" s="94">
        <v>1.0383797171</v>
      </c>
      <c r="M8" s="94">
        <v>1.3509002667000001</v>
      </c>
      <c r="N8" s="94" t="s">
        <v>28</v>
      </c>
      <c r="O8" s="92" t="s">
        <v>28</v>
      </c>
      <c r="P8" s="92" t="s">
        <v>28</v>
      </c>
      <c r="Q8" s="92" t="s">
        <v>28</v>
      </c>
      <c r="R8" s="92" t="s">
        <v>28</v>
      </c>
      <c r="S8" s="92">
        <v>2117</v>
      </c>
      <c r="T8" s="92">
        <v>10529</v>
      </c>
      <c r="U8" s="93">
        <v>0.1637829676</v>
      </c>
      <c r="V8" s="94">
        <v>0.14330888829999999</v>
      </c>
      <c r="W8" s="94">
        <v>0.18718211269999999</v>
      </c>
      <c r="X8" s="94">
        <v>7.7074066999999994E-6</v>
      </c>
      <c r="Y8" s="95">
        <v>0.2010637287</v>
      </c>
      <c r="Z8" s="94">
        <v>0.19267870640000001</v>
      </c>
      <c r="AA8" s="94">
        <v>0.2098136518</v>
      </c>
      <c r="AB8" s="94">
        <v>1.3563171915000001</v>
      </c>
      <c r="AC8" s="94">
        <v>1.1867675360000001</v>
      </c>
      <c r="AD8" s="94">
        <v>1.5500898601999999</v>
      </c>
      <c r="AE8" s="92" t="s">
        <v>28</v>
      </c>
      <c r="AF8" s="92" t="s">
        <v>28</v>
      </c>
      <c r="AG8" s="92" t="s">
        <v>28</v>
      </c>
      <c r="AH8" s="92" t="s">
        <v>28</v>
      </c>
      <c r="AI8" s="92" t="s">
        <v>28</v>
      </c>
      <c r="AJ8" s="92">
        <v>1661</v>
      </c>
      <c r="AK8" s="92">
        <v>10124</v>
      </c>
      <c r="AL8" s="93">
        <v>0.1277191419</v>
      </c>
      <c r="AM8" s="94">
        <v>0.1114823036</v>
      </c>
      <c r="AN8" s="94">
        <v>0.14632079419999999</v>
      </c>
      <c r="AO8" s="94">
        <v>2.0383299999999998E-5</v>
      </c>
      <c r="AP8" s="95">
        <v>0.16406558669999999</v>
      </c>
      <c r="AQ8" s="94">
        <v>0.15636223360000001</v>
      </c>
      <c r="AR8" s="94">
        <v>0.17214845379999999</v>
      </c>
      <c r="AS8" s="94">
        <v>1.343895332</v>
      </c>
      <c r="AT8" s="94">
        <v>1.173046931</v>
      </c>
      <c r="AU8" s="94">
        <v>1.5396269456</v>
      </c>
      <c r="AV8" s="92" t="s">
        <v>28</v>
      </c>
      <c r="AW8" s="92" t="s">
        <v>28</v>
      </c>
      <c r="AX8" s="92" t="s">
        <v>28</v>
      </c>
      <c r="AY8" s="92" t="s">
        <v>28</v>
      </c>
      <c r="AZ8" s="92" t="s">
        <v>28</v>
      </c>
      <c r="BA8" s="92" t="s">
        <v>28</v>
      </c>
      <c r="BB8" s="92" t="s">
        <v>28</v>
      </c>
      <c r="BC8" s="92" t="s">
        <v>28</v>
      </c>
      <c r="BD8" s="92" t="s">
        <v>28</v>
      </c>
      <c r="BE8" s="92" t="s">
        <v>28</v>
      </c>
      <c r="BF8" s="92" t="s">
        <v>28</v>
      </c>
      <c r="BG8" s="92" t="s">
        <v>28</v>
      </c>
      <c r="BH8" s="92" t="s">
        <v>28</v>
      </c>
      <c r="BI8" s="92" t="s">
        <v>28</v>
      </c>
      <c r="BJ8" s="92" t="s">
        <v>28</v>
      </c>
      <c r="BK8" s="92" t="s">
        <v>28</v>
      </c>
      <c r="BL8" s="92">
        <v>2</v>
      </c>
      <c r="BM8" s="92">
        <v>3</v>
      </c>
      <c r="BN8" s="92" t="s">
        <v>28</v>
      </c>
      <c r="BO8" s="92" t="s">
        <v>28</v>
      </c>
      <c r="BP8" s="92" t="s">
        <v>28</v>
      </c>
      <c r="BQ8" s="92" t="s">
        <v>28</v>
      </c>
      <c r="BR8" s="94" t="s">
        <v>28</v>
      </c>
      <c r="BS8" s="94" t="s">
        <v>28</v>
      </c>
      <c r="BT8" s="94" t="s">
        <v>28</v>
      </c>
      <c r="BU8" s="94" t="s">
        <v>28</v>
      </c>
      <c r="BV8" s="98" t="s">
        <v>447</v>
      </c>
      <c r="BW8" s="99">
        <v>2285</v>
      </c>
      <c r="BX8" s="99">
        <v>2117</v>
      </c>
      <c r="BY8" s="99">
        <v>1661</v>
      </c>
    </row>
    <row r="9" spans="1:77" x14ac:dyDescent="0.3">
      <c r="A9" t="s">
        <v>39</v>
      </c>
      <c r="B9" s="92">
        <v>13430</v>
      </c>
      <c r="C9" s="92">
        <v>98242</v>
      </c>
      <c r="D9" s="93">
        <v>0.1461315564</v>
      </c>
      <c r="E9" s="94">
        <v>0.12962128710000001</v>
      </c>
      <c r="F9" s="94">
        <v>0.16474479049999999</v>
      </c>
      <c r="G9" s="94">
        <v>2.10009499E-2</v>
      </c>
      <c r="H9" s="95">
        <v>0.136703243</v>
      </c>
      <c r="I9" s="94">
        <v>0.13441067849999999</v>
      </c>
      <c r="J9" s="94">
        <v>0.13903491039999999</v>
      </c>
      <c r="K9" s="94">
        <v>1.1516290482</v>
      </c>
      <c r="L9" s="94">
        <v>1.0215154283000001</v>
      </c>
      <c r="M9" s="94">
        <v>1.2983156472999999</v>
      </c>
      <c r="N9" s="94" t="s">
        <v>40</v>
      </c>
      <c r="O9" s="94">
        <v>0.85546600660000005</v>
      </c>
      <c r="P9" s="94">
        <v>0.77981569689999997</v>
      </c>
      <c r="Q9" s="94">
        <v>0.93845519060000004</v>
      </c>
      <c r="R9" s="100">
        <v>9.5115429999999995E-4</v>
      </c>
      <c r="S9" s="92">
        <v>14503</v>
      </c>
      <c r="T9" s="92">
        <v>102692</v>
      </c>
      <c r="U9" s="93">
        <v>0.14741636929999999</v>
      </c>
      <c r="V9" s="94">
        <v>0.13075839480000001</v>
      </c>
      <c r="W9" s="94">
        <v>0.16619648749999999</v>
      </c>
      <c r="X9" s="94">
        <v>1.1111351000000001E-3</v>
      </c>
      <c r="Y9" s="95">
        <v>0.14122813849999999</v>
      </c>
      <c r="Z9" s="94">
        <v>0.13894826299999999</v>
      </c>
      <c r="AA9" s="94">
        <v>0.14354542249999999</v>
      </c>
      <c r="AB9" s="94">
        <v>1.2207823493000001</v>
      </c>
      <c r="AC9" s="94">
        <v>1.0828345673999999</v>
      </c>
      <c r="AD9" s="94">
        <v>1.3763039981</v>
      </c>
      <c r="AE9" s="92" t="s">
        <v>46</v>
      </c>
      <c r="AF9" s="94">
        <v>0.78454562890000001</v>
      </c>
      <c r="AG9" s="94">
        <v>0.71491358279999995</v>
      </c>
      <c r="AH9" s="94">
        <v>0.86095978409999996</v>
      </c>
      <c r="AI9" s="100">
        <v>3.1049230999999998E-7</v>
      </c>
      <c r="AJ9" s="92">
        <v>11808</v>
      </c>
      <c r="AK9" s="92">
        <v>109352</v>
      </c>
      <c r="AL9" s="93">
        <v>0.10246778099999999</v>
      </c>
      <c r="AM9" s="94">
        <v>9.0810180800000001E-2</v>
      </c>
      <c r="AN9" s="94">
        <v>0.11562190560000001</v>
      </c>
      <c r="AO9" s="94">
        <v>0.22179985169999999</v>
      </c>
      <c r="AP9" s="95">
        <v>0.1079815641</v>
      </c>
      <c r="AQ9" s="94">
        <v>0.1060513798</v>
      </c>
      <c r="AR9" s="94">
        <v>0.1099468787</v>
      </c>
      <c r="AS9" s="94">
        <v>1.0781936878</v>
      </c>
      <c r="AT9" s="94">
        <v>0.95552926699999996</v>
      </c>
      <c r="AU9" s="94">
        <v>1.2166049419</v>
      </c>
      <c r="AV9" s="92" t="s">
        <v>246</v>
      </c>
      <c r="AW9" s="94">
        <v>0.87112582019999996</v>
      </c>
      <c r="AX9" s="94">
        <v>0.79329901449999995</v>
      </c>
      <c r="AY9" s="94">
        <v>0.95658784490000004</v>
      </c>
      <c r="AZ9" s="100">
        <v>3.8589884E-3</v>
      </c>
      <c r="BA9" s="94" t="s">
        <v>247</v>
      </c>
      <c r="BB9" s="94">
        <v>0.11981312700000001</v>
      </c>
      <c r="BC9" s="94">
        <v>1.3689514248000001</v>
      </c>
      <c r="BD9" s="94">
        <v>0.92160025629999998</v>
      </c>
      <c r="BE9" s="94">
        <v>2.0334499588999999</v>
      </c>
      <c r="BF9" s="92" t="s">
        <v>244</v>
      </c>
      <c r="BG9" s="94">
        <v>0.1960230104</v>
      </c>
      <c r="BH9" s="94">
        <v>0.77134088339999995</v>
      </c>
      <c r="BI9" s="94">
        <v>0.52038741610000006</v>
      </c>
      <c r="BJ9" s="94">
        <v>1.1433150379000001</v>
      </c>
      <c r="BK9" s="92" t="s">
        <v>28</v>
      </c>
      <c r="BL9" s="92">
        <v>2</v>
      </c>
      <c r="BM9" s="92" t="s">
        <v>28</v>
      </c>
      <c r="BN9" s="92" t="s">
        <v>273</v>
      </c>
      <c r="BO9" s="92" t="s">
        <v>273</v>
      </c>
      <c r="BP9" s="92" t="s">
        <v>273</v>
      </c>
      <c r="BQ9" s="92" t="s">
        <v>28</v>
      </c>
      <c r="BR9" s="94" t="s">
        <v>28</v>
      </c>
      <c r="BS9" s="94" t="s">
        <v>28</v>
      </c>
      <c r="BT9" s="94" t="s">
        <v>28</v>
      </c>
      <c r="BU9" s="94" t="s">
        <v>28</v>
      </c>
      <c r="BV9" s="98">
        <v>2</v>
      </c>
      <c r="BW9" s="99">
        <v>13430</v>
      </c>
      <c r="BX9" s="99">
        <v>14503</v>
      </c>
      <c r="BY9" s="99">
        <v>11808</v>
      </c>
    </row>
    <row r="10" spans="1:77" x14ac:dyDescent="0.3">
      <c r="A10" t="s">
        <v>31</v>
      </c>
      <c r="B10" s="92">
        <v>12256</v>
      </c>
      <c r="C10" s="92">
        <v>98230</v>
      </c>
      <c r="D10" s="93">
        <v>0.12593143439999999</v>
      </c>
      <c r="E10" s="94">
        <v>0.1116577872</v>
      </c>
      <c r="F10" s="94">
        <v>0.14202973720000001</v>
      </c>
      <c r="G10" s="94">
        <v>0.90155635509999998</v>
      </c>
      <c r="H10" s="95">
        <v>0.1247684007</v>
      </c>
      <c r="I10" s="94">
        <v>0.12257892770000001</v>
      </c>
      <c r="J10" s="94">
        <v>0.12699698149999999</v>
      </c>
      <c r="K10" s="94">
        <v>0.9924365517</v>
      </c>
      <c r="L10" s="94">
        <v>0.87994923459999996</v>
      </c>
      <c r="M10" s="94">
        <v>1.1193035578999999</v>
      </c>
      <c r="N10" s="94" t="s">
        <v>28</v>
      </c>
      <c r="O10" s="94" t="s">
        <v>28</v>
      </c>
      <c r="P10" s="94" t="s">
        <v>28</v>
      </c>
      <c r="Q10" s="94" t="s">
        <v>28</v>
      </c>
      <c r="R10" s="100" t="s">
        <v>28</v>
      </c>
      <c r="S10" s="92">
        <v>13905</v>
      </c>
      <c r="T10" s="92">
        <v>109012</v>
      </c>
      <c r="U10" s="93">
        <v>0.12603025400000001</v>
      </c>
      <c r="V10" s="94">
        <v>0.1117655863</v>
      </c>
      <c r="W10" s="94">
        <v>0.1421155244</v>
      </c>
      <c r="X10" s="94">
        <v>0.48542948629999999</v>
      </c>
      <c r="Y10" s="95">
        <v>0.12755476460000001</v>
      </c>
      <c r="Z10" s="94">
        <v>0.12545217249999999</v>
      </c>
      <c r="AA10" s="94">
        <v>0.1296925964</v>
      </c>
      <c r="AB10" s="94">
        <v>1.0436799540999999</v>
      </c>
      <c r="AC10" s="94">
        <v>0.92555159070000004</v>
      </c>
      <c r="AD10" s="94">
        <v>1.1768850677</v>
      </c>
      <c r="AE10" s="92" t="s">
        <v>28</v>
      </c>
      <c r="AF10" s="94" t="s">
        <v>28</v>
      </c>
      <c r="AG10" s="94" t="s">
        <v>28</v>
      </c>
      <c r="AH10" s="94" t="s">
        <v>28</v>
      </c>
      <c r="AI10" s="100" t="s">
        <v>28</v>
      </c>
      <c r="AJ10" s="92">
        <v>11283</v>
      </c>
      <c r="AK10" s="92">
        <v>106958</v>
      </c>
      <c r="AL10" s="93">
        <v>0.1068390558</v>
      </c>
      <c r="AM10" s="94">
        <v>9.4685277400000004E-2</v>
      </c>
      <c r="AN10" s="94">
        <v>0.1205528901</v>
      </c>
      <c r="AO10" s="94">
        <v>5.7450221199999998E-2</v>
      </c>
      <c r="AP10" s="95">
        <v>0.1054900054</v>
      </c>
      <c r="AQ10" s="94">
        <v>0.10356138600000001</v>
      </c>
      <c r="AR10" s="94">
        <v>0.1074545415</v>
      </c>
      <c r="AS10" s="94">
        <v>1.1241894220999999</v>
      </c>
      <c r="AT10" s="94">
        <v>0.99630408079999999</v>
      </c>
      <c r="AU10" s="94">
        <v>1.2684900936000001</v>
      </c>
      <c r="AV10" s="92" t="s">
        <v>28</v>
      </c>
      <c r="AW10" s="94" t="s">
        <v>28</v>
      </c>
      <c r="AX10" s="94" t="s">
        <v>28</v>
      </c>
      <c r="AY10" s="94" t="s">
        <v>28</v>
      </c>
      <c r="AZ10" s="100" t="s">
        <v>28</v>
      </c>
      <c r="BA10" s="94" t="s">
        <v>28</v>
      </c>
      <c r="BB10" s="94" t="s">
        <v>28</v>
      </c>
      <c r="BC10" s="94" t="s">
        <v>28</v>
      </c>
      <c r="BD10" s="94" t="s">
        <v>28</v>
      </c>
      <c r="BE10" s="94" t="s">
        <v>28</v>
      </c>
      <c r="BF10" s="92" t="s">
        <v>28</v>
      </c>
      <c r="BG10" s="94" t="s">
        <v>28</v>
      </c>
      <c r="BH10" s="94" t="s">
        <v>28</v>
      </c>
      <c r="BI10" s="94" t="s">
        <v>28</v>
      </c>
      <c r="BJ10" s="94" t="s">
        <v>28</v>
      </c>
      <c r="BK10" s="92" t="s">
        <v>28</v>
      </c>
      <c r="BL10" s="92" t="s">
        <v>28</v>
      </c>
      <c r="BM10" s="92" t="s">
        <v>28</v>
      </c>
      <c r="BN10" s="92" t="s">
        <v>28</v>
      </c>
      <c r="BO10" s="92" t="s">
        <v>28</v>
      </c>
      <c r="BP10" s="92" t="s">
        <v>28</v>
      </c>
      <c r="BQ10" s="92" t="s">
        <v>28</v>
      </c>
      <c r="BR10" s="94" t="s">
        <v>28</v>
      </c>
      <c r="BS10" s="94" t="s">
        <v>28</v>
      </c>
      <c r="BT10" s="94" t="s">
        <v>28</v>
      </c>
      <c r="BU10" s="94" t="s">
        <v>28</v>
      </c>
      <c r="BV10" s="98" t="s">
        <v>28</v>
      </c>
      <c r="BW10" s="99">
        <v>12256</v>
      </c>
      <c r="BX10" s="99">
        <v>13905</v>
      </c>
      <c r="BY10" s="99">
        <v>11283</v>
      </c>
    </row>
    <row r="11" spans="1:77" x14ac:dyDescent="0.3">
      <c r="A11" t="s">
        <v>32</v>
      </c>
      <c r="B11" s="92">
        <v>11870</v>
      </c>
      <c r="C11" s="92">
        <v>98727</v>
      </c>
      <c r="D11" s="93">
        <v>0.1180499668</v>
      </c>
      <c r="E11" s="94">
        <v>0.1046104351</v>
      </c>
      <c r="F11" s="94">
        <v>0.13321610449999999</v>
      </c>
      <c r="G11" s="94">
        <v>0.2415336089</v>
      </c>
      <c r="H11" s="95">
        <v>0.1202305347</v>
      </c>
      <c r="I11" s="94">
        <v>0.1180869682</v>
      </c>
      <c r="J11" s="94">
        <v>0.1224130122</v>
      </c>
      <c r="K11" s="94">
        <v>0.93032452529999998</v>
      </c>
      <c r="L11" s="94">
        <v>0.82441067980000005</v>
      </c>
      <c r="M11" s="94">
        <v>1.0498453545999999</v>
      </c>
      <c r="N11" s="94" t="s">
        <v>28</v>
      </c>
      <c r="O11" s="94" t="s">
        <v>28</v>
      </c>
      <c r="P11" s="94" t="s">
        <v>28</v>
      </c>
      <c r="Q11" s="94" t="s">
        <v>28</v>
      </c>
      <c r="R11" s="100" t="s">
        <v>28</v>
      </c>
      <c r="S11" s="92">
        <v>12868</v>
      </c>
      <c r="T11" s="92">
        <v>104483</v>
      </c>
      <c r="U11" s="93">
        <v>0.1159667489</v>
      </c>
      <c r="V11" s="94">
        <v>0.1028328785</v>
      </c>
      <c r="W11" s="94">
        <v>0.13077808420000001</v>
      </c>
      <c r="X11" s="94">
        <v>0.50935956149999995</v>
      </c>
      <c r="Y11" s="95">
        <v>0.1231587914</v>
      </c>
      <c r="Z11" s="94">
        <v>0.121049136</v>
      </c>
      <c r="AA11" s="94">
        <v>0.12530521410000001</v>
      </c>
      <c r="AB11" s="94">
        <v>0.9603421982</v>
      </c>
      <c r="AC11" s="94">
        <v>0.85157817680000003</v>
      </c>
      <c r="AD11" s="94">
        <v>1.0829976187000001</v>
      </c>
      <c r="AE11" s="92" t="s">
        <v>28</v>
      </c>
      <c r="AF11" s="94" t="s">
        <v>28</v>
      </c>
      <c r="AG11" s="94" t="s">
        <v>28</v>
      </c>
      <c r="AH11" s="94" t="s">
        <v>28</v>
      </c>
      <c r="AI11" s="100" t="s">
        <v>28</v>
      </c>
      <c r="AJ11" s="92">
        <v>10464</v>
      </c>
      <c r="AK11" s="92">
        <v>107698</v>
      </c>
      <c r="AL11" s="93">
        <v>9.4449249799999996E-2</v>
      </c>
      <c r="AM11" s="94">
        <v>8.3657498100000005E-2</v>
      </c>
      <c r="AN11" s="94">
        <v>0.1066331289</v>
      </c>
      <c r="AO11" s="94">
        <v>0.92023998139999996</v>
      </c>
      <c r="AP11" s="95">
        <v>9.71605787E-2</v>
      </c>
      <c r="AQ11" s="94">
        <v>9.5316687100000005E-2</v>
      </c>
      <c r="AR11" s="94">
        <v>9.9040140099999993E-2</v>
      </c>
      <c r="AS11" s="94">
        <v>0.99382053459999997</v>
      </c>
      <c r="AT11" s="94">
        <v>0.88026680660000001</v>
      </c>
      <c r="AU11" s="94">
        <v>1.1220226044999999</v>
      </c>
      <c r="AV11" s="92" t="s">
        <v>28</v>
      </c>
      <c r="AW11" s="94" t="s">
        <v>28</v>
      </c>
      <c r="AX11" s="94" t="s">
        <v>28</v>
      </c>
      <c r="AY11" s="94" t="s">
        <v>28</v>
      </c>
      <c r="AZ11" s="100" t="s">
        <v>28</v>
      </c>
      <c r="BA11" s="94" t="s">
        <v>28</v>
      </c>
      <c r="BB11" s="94" t="s">
        <v>28</v>
      </c>
      <c r="BC11" s="94" t="s">
        <v>28</v>
      </c>
      <c r="BD11" s="94" t="s">
        <v>28</v>
      </c>
      <c r="BE11" s="94" t="s">
        <v>28</v>
      </c>
      <c r="BF11" s="92" t="s">
        <v>28</v>
      </c>
      <c r="BG11" s="94" t="s">
        <v>28</v>
      </c>
      <c r="BH11" s="94" t="s">
        <v>28</v>
      </c>
      <c r="BI11" s="94" t="s">
        <v>28</v>
      </c>
      <c r="BJ11" s="94" t="s">
        <v>28</v>
      </c>
      <c r="BK11" s="92" t="s">
        <v>28</v>
      </c>
      <c r="BL11" s="92" t="s">
        <v>28</v>
      </c>
      <c r="BM11" s="92" t="s">
        <v>28</v>
      </c>
      <c r="BN11" s="92" t="s">
        <v>28</v>
      </c>
      <c r="BO11" s="92" t="s">
        <v>28</v>
      </c>
      <c r="BP11" s="92" t="s">
        <v>28</v>
      </c>
      <c r="BQ11" s="92" t="s">
        <v>28</v>
      </c>
      <c r="BR11" s="94" t="s">
        <v>28</v>
      </c>
      <c r="BS11" s="94" t="s">
        <v>28</v>
      </c>
      <c r="BT11" s="94" t="s">
        <v>28</v>
      </c>
      <c r="BU11" s="94" t="s">
        <v>28</v>
      </c>
      <c r="BV11" s="98" t="s">
        <v>28</v>
      </c>
      <c r="BW11" s="99">
        <v>11870</v>
      </c>
      <c r="BX11" s="99">
        <v>12868</v>
      </c>
      <c r="BY11" s="99">
        <v>10464</v>
      </c>
    </row>
    <row r="12" spans="1:77" x14ac:dyDescent="0.3">
      <c r="A12" t="s">
        <v>33</v>
      </c>
      <c r="B12" s="92">
        <v>11420</v>
      </c>
      <c r="C12" s="92">
        <v>99205</v>
      </c>
      <c r="D12" s="93">
        <v>0.1227214417</v>
      </c>
      <c r="E12" s="94">
        <v>0.10869700290000001</v>
      </c>
      <c r="F12" s="94">
        <v>0.13855535899999999</v>
      </c>
      <c r="G12" s="94">
        <v>0.58944063199999996</v>
      </c>
      <c r="H12" s="95">
        <v>0.1151151656</v>
      </c>
      <c r="I12" s="94">
        <v>0.1130231205</v>
      </c>
      <c r="J12" s="94">
        <v>0.1172459342</v>
      </c>
      <c r="K12" s="94">
        <v>0.96713934050000006</v>
      </c>
      <c r="L12" s="94">
        <v>0.85661597700000003</v>
      </c>
      <c r="M12" s="94">
        <v>1.0919227857</v>
      </c>
      <c r="N12" s="94" t="s">
        <v>28</v>
      </c>
      <c r="O12" s="94" t="s">
        <v>28</v>
      </c>
      <c r="P12" s="94" t="s">
        <v>28</v>
      </c>
      <c r="Q12" s="94" t="s">
        <v>28</v>
      </c>
      <c r="R12" s="100" t="s">
        <v>28</v>
      </c>
      <c r="S12" s="92">
        <v>11398</v>
      </c>
      <c r="T12" s="92">
        <v>104003</v>
      </c>
      <c r="U12" s="93">
        <v>0.1077359946</v>
      </c>
      <c r="V12" s="94">
        <v>9.5437384599999994E-2</v>
      </c>
      <c r="W12" s="94">
        <v>0.1216194741</v>
      </c>
      <c r="X12" s="94">
        <v>6.5080099399999994E-2</v>
      </c>
      <c r="Y12" s="95">
        <v>0.1095929925</v>
      </c>
      <c r="Z12" s="94">
        <v>0.107599401</v>
      </c>
      <c r="AA12" s="94">
        <v>0.1116235211</v>
      </c>
      <c r="AB12" s="94">
        <v>0.89218179230000005</v>
      </c>
      <c r="AC12" s="94">
        <v>0.79033471779999998</v>
      </c>
      <c r="AD12" s="94">
        <v>1.0071534662999999</v>
      </c>
      <c r="AE12" s="92" t="s">
        <v>28</v>
      </c>
      <c r="AF12" s="94" t="s">
        <v>28</v>
      </c>
      <c r="AG12" s="94" t="s">
        <v>28</v>
      </c>
      <c r="AH12" s="94" t="s">
        <v>28</v>
      </c>
      <c r="AI12" s="100" t="s">
        <v>28</v>
      </c>
      <c r="AJ12" s="92">
        <v>10590</v>
      </c>
      <c r="AK12" s="92">
        <v>113611</v>
      </c>
      <c r="AL12" s="93">
        <v>9.2161350500000003E-2</v>
      </c>
      <c r="AM12" s="94">
        <v>8.1636397400000005E-2</v>
      </c>
      <c r="AN12" s="94">
        <v>0.1040432305</v>
      </c>
      <c r="AO12" s="94">
        <v>0.61952679170000002</v>
      </c>
      <c r="AP12" s="95">
        <v>9.3212805100000004E-2</v>
      </c>
      <c r="AQ12" s="94">
        <v>9.14542884E-2</v>
      </c>
      <c r="AR12" s="94">
        <v>9.5005135199999993E-2</v>
      </c>
      <c r="AS12" s="94">
        <v>0.96974663979999998</v>
      </c>
      <c r="AT12" s="94">
        <v>0.85900023930000002</v>
      </c>
      <c r="AU12" s="94">
        <v>1.0947709935000001</v>
      </c>
      <c r="AV12" s="92" t="s">
        <v>28</v>
      </c>
      <c r="AW12" s="94" t="s">
        <v>28</v>
      </c>
      <c r="AX12" s="94" t="s">
        <v>28</v>
      </c>
      <c r="AY12" s="94" t="s">
        <v>28</v>
      </c>
      <c r="AZ12" s="100" t="s">
        <v>28</v>
      </c>
      <c r="BA12" s="94" t="s">
        <v>28</v>
      </c>
      <c r="BB12" s="94" t="s">
        <v>28</v>
      </c>
      <c r="BC12" s="94" t="s">
        <v>28</v>
      </c>
      <c r="BD12" s="94" t="s">
        <v>28</v>
      </c>
      <c r="BE12" s="94" t="s">
        <v>28</v>
      </c>
      <c r="BF12" s="92" t="s">
        <v>28</v>
      </c>
      <c r="BG12" s="94" t="s">
        <v>28</v>
      </c>
      <c r="BH12" s="94" t="s">
        <v>28</v>
      </c>
      <c r="BI12" s="94" t="s">
        <v>28</v>
      </c>
      <c r="BJ12" s="94" t="s">
        <v>28</v>
      </c>
      <c r="BK12" s="92" t="s">
        <v>28</v>
      </c>
      <c r="BL12" s="92" t="s">
        <v>28</v>
      </c>
      <c r="BM12" s="92" t="s">
        <v>28</v>
      </c>
      <c r="BN12" s="92" t="s">
        <v>28</v>
      </c>
      <c r="BO12" s="92" t="s">
        <v>28</v>
      </c>
      <c r="BP12" s="92" t="s">
        <v>28</v>
      </c>
      <c r="BQ12" s="92" t="s">
        <v>28</v>
      </c>
      <c r="BR12" s="94" t="s">
        <v>28</v>
      </c>
      <c r="BS12" s="94" t="s">
        <v>28</v>
      </c>
      <c r="BT12" s="94" t="s">
        <v>28</v>
      </c>
      <c r="BU12" s="94" t="s">
        <v>28</v>
      </c>
      <c r="BV12" s="98" t="s">
        <v>28</v>
      </c>
      <c r="BW12" s="99">
        <v>11420</v>
      </c>
      <c r="BX12" s="99">
        <v>11398</v>
      </c>
      <c r="BY12" s="99">
        <v>10590</v>
      </c>
    </row>
    <row r="13" spans="1:77" x14ac:dyDescent="0.3">
      <c r="A13" t="s">
        <v>41</v>
      </c>
      <c r="B13" s="92">
        <v>10955</v>
      </c>
      <c r="C13" s="92">
        <v>99140</v>
      </c>
      <c r="D13" s="93">
        <v>0.11712645419999999</v>
      </c>
      <c r="E13" s="94">
        <v>0.1037031484</v>
      </c>
      <c r="F13" s="94">
        <v>0.1322872688</v>
      </c>
      <c r="G13" s="94">
        <v>0.1972664526</v>
      </c>
      <c r="H13" s="95">
        <v>0.1105003026</v>
      </c>
      <c r="I13" s="94">
        <v>0.1084503423</v>
      </c>
      <c r="J13" s="94">
        <v>0.1125890118</v>
      </c>
      <c r="K13" s="94">
        <v>0.92304653579999996</v>
      </c>
      <c r="L13" s="94">
        <v>0.81726056270000003</v>
      </c>
      <c r="M13" s="94">
        <v>1.0425254150000001</v>
      </c>
      <c r="N13" s="94" t="s">
        <v>28</v>
      </c>
      <c r="O13" s="94" t="s">
        <v>28</v>
      </c>
      <c r="P13" s="94" t="s">
        <v>28</v>
      </c>
      <c r="Q13" s="94" t="s">
        <v>28</v>
      </c>
      <c r="R13" s="100" t="s">
        <v>28</v>
      </c>
      <c r="S13" s="92">
        <v>10840</v>
      </c>
      <c r="T13" s="92">
        <v>100348</v>
      </c>
      <c r="U13" s="93">
        <v>0.11079751359999999</v>
      </c>
      <c r="V13" s="94">
        <v>9.8063347999999995E-2</v>
      </c>
      <c r="W13" s="94">
        <v>0.12518529370000001</v>
      </c>
      <c r="X13" s="94">
        <v>0.16708599709999999</v>
      </c>
      <c r="Y13" s="95">
        <v>0.1080240762</v>
      </c>
      <c r="Z13" s="94">
        <v>0.1060095513</v>
      </c>
      <c r="AA13" s="94">
        <v>0.11007688359999999</v>
      </c>
      <c r="AB13" s="94">
        <v>0.91753480009999999</v>
      </c>
      <c r="AC13" s="94">
        <v>0.81208080829999996</v>
      </c>
      <c r="AD13" s="94">
        <v>1.0366826808</v>
      </c>
      <c r="AE13" s="92" t="s">
        <v>28</v>
      </c>
      <c r="AF13" s="94" t="s">
        <v>28</v>
      </c>
      <c r="AG13" s="94" t="s">
        <v>28</v>
      </c>
      <c r="AH13" s="94" t="s">
        <v>28</v>
      </c>
      <c r="AI13" s="100" t="s">
        <v>28</v>
      </c>
      <c r="AJ13" s="92">
        <v>10348</v>
      </c>
      <c r="AK13" s="92">
        <v>113569</v>
      </c>
      <c r="AL13" s="93">
        <v>8.9701409400000001E-2</v>
      </c>
      <c r="AM13" s="94">
        <v>7.9391963999999995E-2</v>
      </c>
      <c r="AN13" s="94">
        <v>0.1013495881</v>
      </c>
      <c r="AO13" s="94">
        <v>0.35367256209999998</v>
      </c>
      <c r="AP13" s="95">
        <v>9.1116413800000004E-2</v>
      </c>
      <c r="AQ13" s="94">
        <v>8.9377654799999998E-2</v>
      </c>
      <c r="AR13" s="94">
        <v>9.2888998700000003E-2</v>
      </c>
      <c r="AS13" s="94">
        <v>0.94386247479999996</v>
      </c>
      <c r="AT13" s="94">
        <v>0.83538370370000004</v>
      </c>
      <c r="AU13" s="94">
        <v>1.0664277594</v>
      </c>
      <c r="AV13" s="92" t="s">
        <v>28</v>
      </c>
      <c r="AW13" s="94" t="s">
        <v>28</v>
      </c>
      <c r="AX13" s="94" t="s">
        <v>28</v>
      </c>
      <c r="AY13" s="94" t="s">
        <v>28</v>
      </c>
      <c r="AZ13" s="100" t="s">
        <v>28</v>
      </c>
      <c r="BA13" s="94" t="s">
        <v>28</v>
      </c>
      <c r="BB13" s="94" t="s">
        <v>28</v>
      </c>
      <c r="BC13" s="94" t="s">
        <v>28</v>
      </c>
      <c r="BD13" s="94" t="s">
        <v>28</v>
      </c>
      <c r="BE13" s="94" t="s">
        <v>28</v>
      </c>
      <c r="BF13" s="92" t="s">
        <v>28</v>
      </c>
      <c r="BG13" s="94" t="s">
        <v>28</v>
      </c>
      <c r="BH13" s="94" t="s">
        <v>28</v>
      </c>
      <c r="BI13" s="94" t="s">
        <v>28</v>
      </c>
      <c r="BJ13" s="94" t="s">
        <v>28</v>
      </c>
      <c r="BK13" s="92" t="s">
        <v>28</v>
      </c>
      <c r="BL13" s="92" t="s">
        <v>28</v>
      </c>
      <c r="BM13" s="92" t="s">
        <v>28</v>
      </c>
      <c r="BN13" s="92" t="s">
        <v>28</v>
      </c>
      <c r="BO13" s="92" t="s">
        <v>28</v>
      </c>
      <c r="BP13" s="92" t="s">
        <v>28</v>
      </c>
      <c r="BQ13" s="92" t="s">
        <v>28</v>
      </c>
      <c r="BR13" s="94" t="s">
        <v>28</v>
      </c>
      <c r="BS13" s="94" t="s">
        <v>28</v>
      </c>
      <c r="BT13" s="94" t="s">
        <v>28</v>
      </c>
      <c r="BU13" s="94" t="s">
        <v>28</v>
      </c>
      <c r="BV13" s="98" t="s">
        <v>28</v>
      </c>
      <c r="BW13" s="99">
        <v>10955</v>
      </c>
      <c r="BX13" s="99">
        <v>10840</v>
      </c>
      <c r="BY13" s="99">
        <v>10348</v>
      </c>
    </row>
    <row r="14" spans="1:77" x14ac:dyDescent="0.3">
      <c r="A14" t="s">
        <v>42</v>
      </c>
      <c r="B14" s="92">
        <v>24985</v>
      </c>
      <c r="C14" s="92">
        <v>154417</v>
      </c>
      <c r="D14" s="93">
        <v>0.1507962223</v>
      </c>
      <c r="E14" s="94">
        <v>0.1339069594</v>
      </c>
      <c r="F14" s="94">
        <v>0.1698156747</v>
      </c>
      <c r="G14" s="94">
        <v>4.4004583999999996E-3</v>
      </c>
      <c r="H14" s="95">
        <v>0.1618021332</v>
      </c>
      <c r="I14" s="94">
        <v>0.1598082354</v>
      </c>
      <c r="J14" s="94">
        <v>0.1638209085</v>
      </c>
      <c r="K14" s="94">
        <v>1.1883902029</v>
      </c>
      <c r="L14" s="94">
        <v>1.0552898224</v>
      </c>
      <c r="M14" s="94">
        <v>1.338278115</v>
      </c>
      <c r="N14" s="94" t="s">
        <v>43</v>
      </c>
      <c r="O14" s="94">
        <v>0.72716970739999998</v>
      </c>
      <c r="P14" s="94">
        <v>0.66378888469999997</v>
      </c>
      <c r="Q14" s="94">
        <v>0.79660234689999998</v>
      </c>
      <c r="R14" s="100">
        <v>7.5308909999999994E-12</v>
      </c>
      <c r="S14" s="92">
        <v>25077</v>
      </c>
      <c r="T14" s="92">
        <v>167012</v>
      </c>
      <c r="U14" s="93">
        <v>0.13935707410000001</v>
      </c>
      <c r="V14" s="94">
        <v>0.123742382</v>
      </c>
      <c r="W14" s="94">
        <v>0.1569421389</v>
      </c>
      <c r="X14" s="94">
        <v>1.81312018E-2</v>
      </c>
      <c r="Y14" s="95">
        <v>0.15015088739999999</v>
      </c>
      <c r="Z14" s="94">
        <v>0.14830394490000001</v>
      </c>
      <c r="AA14" s="94">
        <v>0.15202083129999999</v>
      </c>
      <c r="AB14" s="94">
        <v>1.1540418283</v>
      </c>
      <c r="AC14" s="94">
        <v>1.0247336614</v>
      </c>
      <c r="AD14" s="94">
        <v>1.2996670175</v>
      </c>
      <c r="AE14" s="92" t="s">
        <v>47</v>
      </c>
      <c r="AF14" s="94">
        <v>0.73306605729999996</v>
      </c>
      <c r="AG14" s="94">
        <v>0.66917988399999995</v>
      </c>
      <c r="AH14" s="94">
        <v>0.80305140259999996</v>
      </c>
      <c r="AI14" s="100">
        <v>2.479533E-11</v>
      </c>
      <c r="AJ14" s="92">
        <v>20732</v>
      </c>
      <c r="AK14" s="92">
        <v>177677</v>
      </c>
      <c r="AL14" s="93">
        <v>0.1035992335</v>
      </c>
      <c r="AM14" s="94">
        <v>9.1964666E-2</v>
      </c>
      <c r="AN14" s="94">
        <v>0.1167057051</v>
      </c>
      <c r="AO14" s="94">
        <v>0.15579048209999999</v>
      </c>
      <c r="AP14" s="95">
        <v>0.116683645</v>
      </c>
      <c r="AQ14" s="94">
        <v>0.11510608830000001</v>
      </c>
      <c r="AR14" s="94">
        <v>0.1182828226</v>
      </c>
      <c r="AS14" s="94">
        <v>1.0900991369999999</v>
      </c>
      <c r="AT14" s="94">
        <v>0.96767707290000005</v>
      </c>
      <c r="AU14" s="94">
        <v>1.2280089729999999</v>
      </c>
      <c r="AV14" s="92" t="s">
        <v>248</v>
      </c>
      <c r="AW14" s="94">
        <v>0.77822354010000006</v>
      </c>
      <c r="AX14" s="94">
        <v>0.70997525179999998</v>
      </c>
      <c r="AY14" s="94">
        <v>0.85303237949999999</v>
      </c>
      <c r="AZ14" s="100">
        <v>8.5853068999999993E-8</v>
      </c>
      <c r="BA14" s="94" t="s">
        <v>249</v>
      </c>
      <c r="BB14" s="94">
        <v>0.36504970959999999</v>
      </c>
      <c r="BC14" s="94">
        <v>1.196420255</v>
      </c>
      <c r="BD14" s="94">
        <v>0.81162720700000002</v>
      </c>
      <c r="BE14" s="94">
        <v>1.7636439663000001</v>
      </c>
      <c r="BF14" s="92" t="s">
        <v>245</v>
      </c>
      <c r="BG14" s="94">
        <v>0.90229422240000001</v>
      </c>
      <c r="BH14" s="94">
        <v>1.0245236720999999</v>
      </c>
      <c r="BI14" s="94">
        <v>0.69588062660000005</v>
      </c>
      <c r="BJ14" s="94">
        <v>1.5083747335</v>
      </c>
      <c r="BK14" s="92">
        <v>1</v>
      </c>
      <c r="BL14" s="92" t="s">
        <v>28</v>
      </c>
      <c r="BM14" s="92" t="s">
        <v>28</v>
      </c>
      <c r="BN14" s="92" t="s">
        <v>274</v>
      </c>
      <c r="BO14" s="92" t="s">
        <v>274</v>
      </c>
      <c r="BP14" s="92" t="s">
        <v>274</v>
      </c>
      <c r="BQ14" s="92" t="s">
        <v>28</v>
      </c>
      <c r="BR14" s="94" t="s">
        <v>28</v>
      </c>
      <c r="BS14" s="94" t="s">
        <v>28</v>
      </c>
      <c r="BT14" s="94" t="s">
        <v>28</v>
      </c>
      <c r="BU14" s="94" t="s">
        <v>28</v>
      </c>
      <c r="BV14" s="98">
        <v>1</v>
      </c>
      <c r="BW14" s="99">
        <v>24985</v>
      </c>
      <c r="BX14" s="99">
        <v>25077</v>
      </c>
      <c r="BY14" s="99">
        <v>20732</v>
      </c>
    </row>
    <row r="15" spans="1:77" x14ac:dyDescent="0.3">
      <c r="A15" t="s">
        <v>34</v>
      </c>
      <c r="B15" s="92">
        <v>20218</v>
      </c>
      <c r="C15" s="92">
        <v>154909</v>
      </c>
      <c r="D15" s="93">
        <v>0.12541370369999999</v>
      </c>
      <c r="E15" s="94">
        <v>0.1112717674</v>
      </c>
      <c r="F15" s="94">
        <v>0.14135299030000001</v>
      </c>
      <c r="G15" s="94">
        <v>0.84784998550000001</v>
      </c>
      <c r="H15" s="95">
        <v>0.13051533479999999</v>
      </c>
      <c r="I15" s="94">
        <v>0.1287286383</v>
      </c>
      <c r="J15" s="94">
        <v>0.1323268299</v>
      </c>
      <c r="K15" s="94">
        <v>0.98835643520000005</v>
      </c>
      <c r="L15" s="94">
        <v>0.87690710179999998</v>
      </c>
      <c r="M15" s="94">
        <v>1.1139702722</v>
      </c>
      <c r="N15" s="94" t="s">
        <v>28</v>
      </c>
      <c r="O15" s="94" t="s">
        <v>28</v>
      </c>
      <c r="P15" s="94" t="s">
        <v>28</v>
      </c>
      <c r="Q15" s="94" t="s">
        <v>28</v>
      </c>
      <c r="R15" s="94" t="s">
        <v>28</v>
      </c>
      <c r="S15" s="92">
        <v>20389</v>
      </c>
      <c r="T15" s="92">
        <v>167130</v>
      </c>
      <c r="U15" s="93">
        <v>0.11419338430000001</v>
      </c>
      <c r="V15" s="94">
        <v>0.10135543349999999</v>
      </c>
      <c r="W15" s="94">
        <v>0.1286574244</v>
      </c>
      <c r="X15" s="94">
        <v>0.35847022670000001</v>
      </c>
      <c r="Y15" s="95">
        <v>0.1219948543</v>
      </c>
      <c r="Z15" s="94">
        <v>0.1203317693</v>
      </c>
      <c r="AA15" s="94">
        <v>0.1236809245</v>
      </c>
      <c r="AB15" s="94">
        <v>0.94565663690000001</v>
      </c>
      <c r="AC15" s="94">
        <v>0.8393431804</v>
      </c>
      <c r="AD15" s="94">
        <v>1.0654360407000001</v>
      </c>
      <c r="AE15" s="92" t="s">
        <v>28</v>
      </c>
      <c r="AF15" s="92" t="s">
        <v>28</v>
      </c>
      <c r="AG15" s="92" t="s">
        <v>28</v>
      </c>
      <c r="AH15" s="92" t="s">
        <v>28</v>
      </c>
      <c r="AI15" s="92" t="s">
        <v>28</v>
      </c>
      <c r="AJ15" s="92">
        <v>17313</v>
      </c>
      <c r="AK15" s="92">
        <v>175631</v>
      </c>
      <c r="AL15" s="93">
        <v>8.9722210400000002E-2</v>
      </c>
      <c r="AM15" s="94">
        <v>7.9595249899999998E-2</v>
      </c>
      <c r="AN15" s="94">
        <v>0.1011376313</v>
      </c>
      <c r="AO15" s="94">
        <v>0.34634453539999999</v>
      </c>
      <c r="AP15" s="95">
        <v>9.8575991700000004E-2</v>
      </c>
      <c r="AQ15" s="94">
        <v>9.7118512000000004E-2</v>
      </c>
      <c r="AR15" s="94">
        <v>0.10005534419999999</v>
      </c>
      <c r="AS15" s="94">
        <v>0.94408134850000003</v>
      </c>
      <c r="AT15" s="94">
        <v>0.83752273300000002</v>
      </c>
      <c r="AU15" s="94">
        <v>1.0641974927</v>
      </c>
      <c r="AV15" s="92" t="s">
        <v>28</v>
      </c>
      <c r="AW15" s="92" t="s">
        <v>28</v>
      </c>
      <c r="AX15" s="92" t="s">
        <v>28</v>
      </c>
      <c r="AY15" s="92" t="s">
        <v>28</v>
      </c>
      <c r="AZ15" s="92" t="s">
        <v>28</v>
      </c>
      <c r="BA15" s="92" t="s">
        <v>28</v>
      </c>
      <c r="BB15" s="92" t="s">
        <v>28</v>
      </c>
      <c r="BC15" s="92" t="s">
        <v>28</v>
      </c>
      <c r="BD15" s="92" t="s">
        <v>28</v>
      </c>
      <c r="BE15" s="92" t="s">
        <v>28</v>
      </c>
      <c r="BF15" s="92" t="s">
        <v>28</v>
      </c>
      <c r="BG15" s="92" t="s">
        <v>28</v>
      </c>
      <c r="BH15" s="92" t="s">
        <v>28</v>
      </c>
      <c r="BI15" s="92" t="s">
        <v>28</v>
      </c>
      <c r="BJ15" s="92" t="s">
        <v>28</v>
      </c>
      <c r="BK15" s="92" t="s">
        <v>28</v>
      </c>
      <c r="BL15" s="92" t="s">
        <v>28</v>
      </c>
      <c r="BM15" s="92" t="s">
        <v>28</v>
      </c>
      <c r="BN15" s="92" t="s">
        <v>28</v>
      </c>
      <c r="BO15" s="92" t="s">
        <v>28</v>
      </c>
      <c r="BP15" s="92" t="s">
        <v>28</v>
      </c>
      <c r="BQ15" s="92" t="s">
        <v>28</v>
      </c>
      <c r="BR15" s="94" t="s">
        <v>28</v>
      </c>
      <c r="BS15" s="94" t="s">
        <v>28</v>
      </c>
      <c r="BT15" s="94" t="s">
        <v>28</v>
      </c>
      <c r="BU15" s="94" t="s">
        <v>28</v>
      </c>
      <c r="BV15" s="98" t="s">
        <v>28</v>
      </c>
      <c r="BW15" s="99">
        <v>20218</v>
      </c>
      <c r="BX15" s="99">
        <v>20389</v>
      </c>
      <c r="BY15" s="99">
        <v>17313</v>
      </c>
    </row>
    <row r="16" spans="1:77" x14ac:dyDescent="0.3">
      <c r="A16" t="s">
        <v>35</v>
      </c>
      <c r="B16" s="92">
        <v>18541</v>
      </c>
      <c r="C16" s="92">
        <v>154497</v>
      </c>
      <c r="D16" s="93">
        <v>0.11712240879999999</v>
      </c>
      <c r="E16" s="94">
        <v>0.10390838870000001</v>
      </c>
      <c r="F16" s="94">
        <v>0.1320168545</v>
      </c>
      <c r="G16" s="94">
        <v>0.1896511052</v>
      </c>
      <c r="H16" s="95">
        <v>0.12000880279999999</v>
      </c>
      <c r="I16" s="94">
        <v>0.1182937687</v>
      </c>
      <c r="J16" s="94">
        <v>0.1217487015</v>
      </c>
      <c r="K16" s="94">
        <v>0.92301465490000001</v>
      </c>
      <c r="L16" s="94">
        <v>0.81887801459999998</v>
      </c>
      <c r="M16" s="94">
        <v>1.0403943418999999</v>
      </c>
      <c r="N16" s="94" t="s">
        <v>28</v>
      </c>
      <c r="O16" s="92" t="s">
        <v>28</v>
      </c>
      <c r="P16" s="92" t="s">
        <v>28</v>
      </c>
      <c r="Q16" s="92" t="s">
        <v>28</v>
      </c>
      <c r="R16" s="92" t="s">
        <v>28</v>
      </c>
      <c r="S16" s="92">
        <v>18753</v>
      </c>
      <c r="T16" s="92">
        <v>166745</v>
      </c>
      <c r="U16" s="93">
        <v>0.1057205974</v>
      </c>
      <c r="V16" s="94">
        <v>9.3796420199999994E-2</v>
      </c>
      <c r="W16" s="94">
        <v>0.1191606747</v>
      </c>
      <c r="X16" s="94">
        <v>2.9426409300000001E-2</v>
      </c>
      <c r="Y16" s="95">
        <v>0.1124651414</v>
      </c>
      <c r="Z16" s="94">
        <v>0.1108669586</v>
      </c>
      <c r="AA16" s="94">
        <v>0.1140863625</v>
      </c>
      <c r="AB16" s="94">
        <v>0.87549191390000003</v>
      </c>
      <c r="AC16" s="94">
        <v>0.77674558670000005</v>
      </c>
      <c r="AD16" s="94">
        <v>0.9867916913</v>
      </c>
      <c r="AE16" s="92" t="s">
        <v>28</v>
      </c>
      <c r="AF16" s="92" t="s">
        <v>28</v>
      </c>
      <c r="AG16" s="92" t="s">
        <v>28</v>
      </c>
      <c r="AH16" s="92" t="s">
        <v>28</v>
      </c>
      <c r="AI16" s="92" t="s">
        <v>28</v>
      </c>
      <c r="AJ16" s="92">
        <v>15397</v>
      </c>
      <c r="AK16" s="92">
        <v>176080</v>
      </c>
      <c r="AL16" s="93">
        <v>8.1587385999999998E-2</v>
      </c>
      <c r="AM16" s="94">
        <v>7.2365656400000006E-2</v>
      </c>
      <c r="AN16" s="94">
        <v>9.1984262799999994E-2</v>
      </c>
      <c r="AO16" s="94">
        <v>1.2652976200000001E-2</v>
      </c>
      <c r="AP16" s="95">
        <v>8.7443207600000003E-2</v>
      </c>
      <c r="AQ16" s="94">
        <v>8.6072860099999995E-2</v>
      </c>
      <c r="AR16" s="94">
        <v>8.8835372100000004E-2</v>
      </c>
      <c r="AS16" s="94">
        <v>0.85848452789999996</v>
      </c>
      <c r="AT16" s="94">
        <v>0.76145099650000003</v>
      </c>
      <c r="AU16" s="94">
        <v>0.96788327539999996</v>
      </c>
      <c r="AV16" s="92" t="s">
        <v>28</v>
      </c>
      <c r="AW16" s="92" t="s">
        <v>28</v>
      </c>
      <c r="AX16" s="92" t="s">
        <v>28</v>
      </c>
      <c r="AY16" s="92" t="s">
        <v>28</v>
      </c>
      <c r="AZ16" s="92" t="s">
        <v>28</v>
      </c>
      <c r="BA16" s="92" t="s">
        <v>28</v>
      </c>
      <c r="BB16" s="92" t="s">
        <v>28</v>
      </c>
      <c r="BC16" s="92" t="s">
        <v>28</v>
      </c>
      <c r="BD16" s="92" t="s">
        <v>28</v>
      </c>
      <c r="BE16" s="92" t="s">
        <v>28</v>
      </c>
      <c r="BF16" s="92" t="s">
        <v>28</v>
      </c>
      <c r="BG16" s="92" t="s">
        <v>28</v>
      </c>
      <c r="BH16" s="92" t="s">
        <v>28</v>
      </c>
      <c r="BI16" s="92" t="s">
        <v>28</v>
      </c>
      <c r="BJ16" s="92" t="s">
        <v>28</v>
      </c>
      <c r="BK16" s="92" t="s">
        <v>28</v>
      </c>
      <c r="BL16" s="92" t="s">
        <v>28</v>
      </c>
      <c r="BM16" s="92" t="s">
        <v>28</v>
      </c>
      <c r="BN16" s="92" t="s">
        <v>28</v>
      </c>
      <c r="BO16" s="92" t="s">
        <v>28</v>
      </c>
      <c r="BP16" s="92" t="s">
        <v>28</v>
      </c>
      <c r="BQ16" s="92" t="s">
        <v>28</v>
      </c>
      <c r="BR16" s="94" t="s">
        <v>28</v>
      </c>
      <c r="BS16" s="94" t="s">
        <v>28</v>
      </c>
      <c r="BT16" s="94" t="s">
        <v>28</v>
      </c>
      <c r="BU16" s="94" t="s">
        <v>28</v>
      </c>
      <c r="BV16" s="98" t="s">
        <v>28</v>
      </c>
      <c r="BW16" s="99">
        <v>18541</v>
      </c>
      <c r="BX16" s="99">
        <v>18753</v>
      </c>
      <c r="BY16" s="99">
        <v>15397</v>
      </c>
    </row>
    <row r="17" spans="1:77" x14ac:dyDescent="0.3">
      <c r="A17" t="s">
        <v>36</v>
      </c>
      <c r="B17" s="92">
        <v>16392</v>
      </c>
      <c r="C17" s="92">
        <v>154527</v>
      </c>
      <c r="D17" s="93">
        <v>0.10510339389999999</v>
      </c>
      <c r="E17" s="94">
        <v>9.3169706300000002E-2</v>
      </c>
      <c r="F17" s="94">
        <v>0.1185656138</v>
      </c>
      <c r="G17" s="94">
        <v>2.1870798E-3</v>
      </c>
      <c r="H17" s="95">
        <v>0.1060785494</v>
      </c>
      <c r="I17" s="94">
        <v>0.1044670144</v>
      </c>
      <c r="J17" s="94">
        <v>0.1077149443</v>
      </c>
      <c r="K17" s="94">
        <v>0.82829557460000003</v>
      </c>
      <c r="L17" s="94">
        <v>0.73424893830000004</v>
      </c>
      <c r="M17" s="94">
        <v>0.93438822050000003</v>
      </c>
      <c r="N17" s="94" t="s">
        <v>28</v>
      </c>
      <c r="O17" s="92" t="s">
        <v>28</v>
      </c>
      <c r="P17" s="92" t="s">
        <v>28</v>
      </c>
      <c r="Q17" s="92" t="s">
        <v>28</v>
      </c>
      <c r="R17" s="92" t="s">
        <v>28</v>
      </c>
      <c r="S17" s="92">
        <v>17216</v>
      </c>
      <c r="T17" s="92">
        <v>166604</v>
      </c>
      <c r="U17" s="93">
        <v>9.9827040500000006E-2</v>
      </c>
      <c r="V17" s="94">
        <v>8.8560960899999999E-2</v>
      </c>
      <c r="W17" s="94">
        <v>0.11252630850000001</v>
      </c>
      <c r="X17" s="94">
        <v>1.8381431E-3</v>
      </c>
      <c r="Y17" s="95">
        <v>0.1033348539</v>
      </c>
      <c r="Z17" s="94">
        <v>0.1018027467</v>
      </c>
      <c r="AA17" s="94">
        <v>0.104890019</v>
      </c>
      <c r="AB17" s="94">
        <v>0.82668627360000002</v>
      </c>
      <c r="AC17" s="94">
        <v>0.73338977490000001</v>
      </c>
      <c r="AD17" s="94">
        <v>0.93185127249999999</v>
      </c>
      <c r="AE17" s="92" t="s">
        <v>28</v>
      </c>
      <c r="AF17" s="92" t="s">
        <v>28</v>
      </c>
      <c r="AG17" s="92" t="s">
        <v>28</v>
      </c>
      <c r="AH17" s="92" t="s">
        <v>28</v>
      </c>
      <c r="AI17" s="92" t="s">
        <v>28</v>
      </c>
      <c r="AJ17" s="92">
        <v>13963</v>
      </c>
      <c r="AK17" s="92">
        <v>174441</v>
      </c>
      <c r="AL17" s="93">
        <v>7.8275569099999998E-2</v>
      </c>
      <c r="AM17" s="94">
        <v>6.9388073100000003E-2</v>
      </c>
      <c r="AN17" s="94">
        <v>8.8301410400000002E-2</v>
      </c>
      <c r="AO17" s="94">
        <v>1.6031028E-3</v>
      </c>
      <c r="AP17" s="95">
        <v>8.0044255699999997E-2</v>
      </c>
      <c r="AQ17" s="94">
        <v>7.8727539599999993E-2</v>
      </c>
      <c r="AR17" s="94">
        <v>8.1382993700000003E-2</v>
      </c>
      <c r="AS17" s="94">
        <v>0.82363669530000005</v>
      </c>
      <c r="AT17" s="94">
        <v>0.7301200605</v>
      </c>
      <c r="AU17" s="94">
        <v>0.92913130669999999</v>
      </c>
      <c r="AV17" s="92" t="s">
        <v>28</v>
      </c>
      <c r="AW17" s="92" t="s">
        <v>28</v>
      </c>
      <c r="AX17" s="92" t="s">
        <v>28</v>
      </c>
      <c r="AY17" s="92" t="s">
        <v>28</v>
      </c>
      <c r="AZ17" s="92" t="s">
        <v>28</v>
      </c>
      <c r="BA17" s="92" t="s">
        <v>28</v>
      </c>
      <c r="BB17" s="92" t="s">
        <v>28</v>
      </c>
      <c r="BC17" s="92" t="s">
        <v>28</v>
      </c>
      <c r="BD17" s="92" t="s">
        <v>28</v>
      </c>
      <c r="BE17" s="92" t="s">
        <v>28</v>
      </c>
      <c r="BF17" s="92" t="s">
        <v>28</v>
      </c>
      <c r="BG17" s="92" t="s">
        <v>28</v>
      </c>
      <c r="BH17" s="92" t="s">
        <v>28</v>
      </c>
      <c r="BI17" s="92" t="s">
        <v>28</v>
      </c>
      <c r="BJ17" s="92" t="s">
        <v>28</v>
      </c>
      <c r="BK17" s="92">
        <v>1</v>
      </c>
      <c r="BL17" s="92">
        <v>2</v>
      </c>
      <c r="BM17" s="92">
        <v>3</v>
      </c>
      <c r="BN17" s="92" t="s">
        <v>28</v>
      </c>
      <c r="BO17" s="92" t="s">
        <v>28</v>
      </c>
      <c r="BP17" s="92" t="s">
        <v>28</v>
      </c>
      <c r="BQ17" s="92" t="s">
        <v>28</v>
      </c>
      <c r="BR17" s="94" t="s">
        <v>28</v>
      </c>
      <c r="BS17" s="94" t="s">
        <v>28</v>
      </c>
      <c r="BT17" s="94" t="s">
        <v>28</v>
      </c>
      <c r="BU17" s="94" t="s">
        <v>28</v>
      </c>
      <c r="BV17" s="98" t="s">
        <v>271</v>
      </c>
      <c r="BW17" s="99">
        <v>16392</v>
      </c>
      <c r="BX17" s="99">
        <v>17216</v>
      </c>
      <c r="BY17" s="99">
        <v>13963</v>
      </c>
    </row>
    <row r="18" spans="1:77" x14ac:dyDescent="0.3">
      <c r="A18" t="s">
        <v>44</v>
      </c>
      <c r="B18" s="92">
        <v>15095</v>
      </c>
      <c r="C18" s="92">
        <v>157417</v>
      </c>
      <c r="D18" s="93">
        <v>0.10214291709999999</v>
      </c>
      <c r="E18" s="94">
        <v>9.0533087999999998E-2</v>
      </c>
      <c r="F18" s="94">
        <v>0.11524157340000001</v>
      </c>
      <c r="G18" s="94">
        <v>4.2468289999999999E-4</v>
      </c>
      <c r="H18" s="95">
        <v>9.5891803299999995E-2</v>
      </c>
      <c r="I18" s="94">
        <v>9.4374216400000002E-2</v>
      </c>
      <c r="J18" s="94">
        <v>9.7433793800000001E-2</v>
      </c>
      <c r="K18" s="94">
        <v>0.80496474019999997</v>
      </c>
      <c r="L18" s="94">
        <v>0.71347035859999997</v>
      </c>
      <c r="M18" s="94">
        <v>0.90819222580000003</v>
      </c>
      <c r="N18" s="94" t="s">
        <v>28</v>
      </c>
      <c r="O18" s="92" t="s">
        <v>28</v>
      </c>
      <c r="P18" s="92" t="s">
        <v>28</v>
      </c>
      <c r="Q18" s="92" t="s">
        <v>28</v>
      </c>
      <c r="R18" s="92" t="s">
        <v>28</v>
      </c>
      <c r="S18" s="92">
        <v>15498</v>
      </c>
      <c r="T18" s="92">
        <v>169270</v>
      </c>
      <c r="U18" s="93">
        <v>9.3549196200000004E-2</v>
      </c>
      <c r="V18" s="94">
        <v>8.2933154600000003E-2</v>
      </c>
      <c r="W18" s="94">
        <v>0.1055241677</v>
      </c>
      <c r="X18" s="94">
        <v>3.2691499999999997E-5</v>
      </c>
      <c r="Y18" s="95">
        <v>9.1557866099999996E-2</v>
      </c>
      <c r="Z18" s="94">
        <v>9.0127682900000006E-2</v>
      </c>
      <c r="AA18" s="94">
        <v>9.3010744100000001E-2</v>
      </c>
      <c r="AB18" s="94">
        <v>0.77469827859999996</v>
      </c>
      <c r="AC18" s="94">
        <v>0.68678486510000003</v>
      </c>
      <c r="AD18" s="94">
        <v>0.87386524290000001</v>
      </c>
      <c r="AE18" s="92" t="s">
        <v>28</v>
      </c>
      <c r="AF18" s="92" t="s">
        <v>28</v>
      </c>
      <c r="AG18" s="92" t="s">
        <v>28</v>
      </c>
      <c r="AH18" s="92" t="s">
        <v>28</v>
      </c>
      <c r="AI18" s="92" t="s">
        <v>28</v>
      </c>
      <c r="AJ18" s="92">
        <v>13058</v>
      </c>
      <c r="AK18" s="92">
        <v>172380</v>
      </c>
      <c r="AL18" s="93">
        <v>7.61465011E-2</v>
      </c>
      <c r="AM18" s="94">
        <v>6.7478943799999996E-2</v>
      </c>
      <c r="AN18" s="94">
        <v>8.5927391699999994E-2</v>
      </c>
      <c r="AO18" s="94">
        <v>3.2542660000000001E-4</v>
      </c>
      <c r="AP18" s="95">
        <v>7.5751247199999996E-2</v>
      </c>
      <c r="AQ18" s="94">
        <v>7.4463055799999997E-2</v>
      </c>
      <c r="AR18" s="94">
        <v>7.7061723999999998E-2</v>
      </c>
      <c r="AS18" s="94">
        <v>0.80123406639999994</v>
      </c>
      <c r="AT18" s="94">
        <v>0.71003168520000004</v>
      </c>
      <c r="AU18" s="94">
        <v>0.90415124079999998</v>
      </c>
      <c r="AV18" s="92" t="s">
        <v>28</v>
      </c>
      <c r="AW18" s="92" t="s">
        <v>28</v>
      </c>
      <c r="AX18" s="92" t="s">
        <v>28</v>
      </c>
      <c r="AY18" s="92" t="s">
        <v>28</v>
      </c>
      <c r="AZ18" s="92" t="s">
        <v>28</v>
      </c>
      <c r="BA18" s="92" t="s">
        <v>28</v>
      </c>
      <c r="BB18" s="92" t="s">
        <v>28</v>
      </c>
      <c r="BC18" s="92" t="s">
        <v>28</v>
      </c>
      <c r="BD18" s="92" t="s">
        <v>28</v>
      </c>
      <c r="BE18" s="92" t="s">
        <v>28</v>
      </c>
      <c r="BF18" s="92" t="s">
        <v>28</v>
      </c>
      <c r="BG18" s="92" t="s">
        <v>28</v>
      </c>
      <c r="BH18" s="92" t="s">
        <v>28</v>
      </c>
      <c r="BI18" s="92" t="s">
        <v>28</v>
      </c>
      <c r="BJ18" s="92" t="s">
        <v>28</v>
      </c>
      <c r="BK18" s="92">
        <v>1</v>
      </c>
      <c r="BL18" s="92">
        <v>2</v>
      </c>
      <c r="BM18" s="92">
        <v>3</v>
      </c>
      <c r="BN18" s="92" t="s">
        <v>28</v>
      </c>
      <c r="BO18" s="92" t="s">
        <v>28</v>
      </c>
      <c r="BP18" s="92" t="s">
        <v>28</v>
      </c>
      <c r="BQ18" s="92" t="s">
        <v>28</v>
      </c>
      <c r="BR18" s="94" t="s">
        <v>28</v>
      </c>
      <c r="BS18" s="94" t="s">
        <v>28</v>
      </c>
      <c r="BT18" s="94" t="s">
        <v>28</v>
      </c>
      <c r="BU18" s="94" t="s">
        <v>28</v>
      </c>
      <c r="BV18" s="98" t="s">
        <v>271</v>
      </c>
      <c r="BW18" s="99">
        <v>15095</v>
      </c>
      <c r="BX18" s="99">
        <v>15498</v>
      </c>
      <c r="BY18" s="99">
        <v>13058</v>
      </c>
    </row>
    <row r="19" spans="1:77" x14ac:dyDescent="0.3">
      <c r="A19" t="s">
        <v>45</v>
      </c>
      <c r="B19" s="92">
        <v>157447</v>
      </c>
      <c r="C19" s="92">
        <v>1282421</v>
      </c>
      <c r="D19" s="93">
        <v>0.12689116919999999</v>
      </c>
      <c r="E19" s="94">
        <v>0.1128889193</v>
      </c>
      <c r="F19" s="94">
        <v>0.1426301972</v>
      </c>
      <c r="G19" s="94" t="s">
        <v>28</v>
      </c>
      <c r="H19" s="95">
        <v>0.12277325460000001</v>
      </c>
      <c r="I19" s="94">
        <v>0.12216831440000001</v>
      </c>
      <c r="J19" s="94">
        <v>0.12338119039999999</v>
      </c>
      <c r="K19" s="94" t="s">
        <v>28</v>
      </c>
      <c r="L19" s="94" t="s">
        <v>28</v>
      </c>
      <c r="M19" s="94" t="s">
        <v>28</v>
      </c>
      <c r="N19" s="94" t="s">
        <v>28</v>
      </c>
      <c r="O19" s="92" t="s">
        <v>28</v>
      </c>
      <c r="P19" s="92" t="s">
        <v>28</v>
      </c>
      <c r="Q19" s="92" t="s">
        <v>28</v>
      </c>
      <c r="R19" s="92" t="s">
        <v>28</v>
      </c>
      <c r="S19" s="92">
        <v>162564</v>
      </c>
      <c r="T19" s="92">
        <v>1367828</v>
      </c>
      <c r="U19" s="93">
        <v>0.1207556526</v>
      </c>
      <c r="V19" s="94">
        <v>0.1074547677</v>
      </c>
      <c r="W19" s="94">
        <v>0.13570293750000001</v>
      </c>
      <c r="X19" s="94" t="s">
        <v>28</v>
      </c>
      <c r="Y19" s="95">
        <v>0.11884827620000001</v>
      </c>
      <c r="Z19" s="94">
        <v>0.118271943</v>
      </c>
      <c r="AA19" s="94">
        <v>0.1194274179</v>
      </c>
      <c r="AB19" s="94" t="s">
        <v>28</v>
      </c>
      <c r="AC19" s="94" t="s">
        <v>28</v>
      </c>
      <c r="AD19" s="94" t="s">
        <v>28</v>
      </c>
      <c r="AE19" s="92" t="s">
        <v>28</v>
      </c>
      <c r="AF19" s="92" t="s">
        <v>28</v>
      </c>
      <c r="AG19" s="92" t="s">
        <v>28</v>
      </c>
      <c r="AH19" s="92" t="s">
        <v>28</v>
      </c>
      <c r="AI19" s="92" t="s">
        <v>28</v>
      </c>
      <c r="AJ19" s="92">
        <v>136617</v>
      </c>
      <c r="AK19" s="92">
        <v>1437521</v>
      </c>
      <c r="AL19" s="93">
        <v>9.50365247E-2</v>
      </c>
      <c r="AM19" s="94">
        <v>9.4533909799999996E-2</v>
      </c>
      <c r="AN19" s="94">
        <v>9.5541811800000001E-2</v>
      </c>
      <c r="AO19" s="94" t="s">
        <v>28</v>
      </c>
      <c r="AP19" s="95">
        <v>9.50365247E-2</v>
      </c>
      <c r="AQ19" s="94">
        <v>9.4533909799999996E-2</v>
      </c>
      <c r="AR19" s="94">
        <v>9.5541811800000001E-2</v>
      </c>
      <c r="AS19" s="94" t="s">
        <v>28</v>
      </c>
      <c r="AT19" s="94" t="s">
        <v>28</v>
      </c>
      <c r="AU19" s="94" t="s">
        <v>28</v>
      </c>
      <c r="AV19" s="92" t="s">
        <v>28</v>
      </c>
      <c r="AW19" s="92" t="s">
        <v>28</v>
      </c>
      <c r="AX19" s="92" t="s">
        <v>28</v>
      </c>
      <c r="AY19" s="92" t="s">
        <v>28</v>
      </c>
      <c r="AZ19" s="92" t="s">
        <v>28</v>
      </c>
      <c r="BA19" s="92" t="s">
        <v>28</v>
      </c>
      <c r="BB19" s="92" t="s">
        <v>28</v>
      </c>
      <c r="BC19" s="92" t="s">
        <v>28</v>
      </c>
      <c r="BD19" s="92" t="s">
        <v>28</v>
      </c>
      <c r="BE19" s="92" t="s">
        <v>28</v>
      </c>
      <c r="BF19" s="92" t="s">
        <v>28</v>
      </c>
      <c r="BG19" s="92" t="s">
        <v>28</v>
      </c>
      <c r="BH19" s="92" t="s">
        <v>28</v>
      </c>
      <c r="BI19" s="92" t="s">
        <v>28</v>
      </c>
      <c r="BJ19" s="92" t="s">
        <v>28</v>
      </c>
      <c r="BK19" s="92" t="s">
        <v>28</v>
      </c>
      <c r="BL19" s="92" t="s">
        <v>28</v>
      </c>
      <c r="BM19" s="92" t="s">
        <v>28</v>
      </c>
      <c r="BN19" s="92" t="s">
        <v>28</v>
      </c>
      <c r="BO19" s="92" t="s">
        <v>28</v>
      </c>
      <c r="BP19" s="92" t="s">
        <v>28</v>
      </c>
      <c r="BQ19" s="92" t="s">
        <v>28</v>
      </c>
      <c r="BR19" s="94" t="s">
        <v>28</v>
      </c>
      <c r="BS19" s="94" t="s">
        <v>28</v>
      </c>
      <c r="BT19" s="94" t="s">
        <v>28</v>
      </c>
      <c r="BU19" s="94" t="s">
        <v>28</v>
      </c>
      <c r="BV19" s="98" t="s">
        <v>28</v>
      </c>
      <c r="BW19" s="99">
        <v>157447</v>
      </c>
      <c r="BX19" s="99">
        <v>162564</v>
      </c>
      <c r="BY19" s="99">
        <v>136617</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449</v>
      </c>
      <c r="B1" s="55"/>
      <c r="C1" s="55"/>
      <c r="D1" s="55"/>
      <c r="E1" s="55"/>
      <c r="F1" s="55"/>
      <c r="G1" s="55"/>
      <c r="H1" s="55"/>
      <c r="I1" s="55"/>
      <c r="J1" s="55"/>
      <c r="K1" s="55"/>
      <c r="L1" s="55"/>
    </row>
    <row r="2" spans="1:16" s="56" customFormat="1" ht="18.899999999999999" customHeight="1" x14ac:dyDescent="0.3">
      <c r="A2" s="1" t="s">
        <v>455</v>
      </c>
      <c r="B2" s="57"/>
      <c r="C2" s="57"/>
      <c r="D2" s="57"/>
      <c r="E2" s="57"/>
      <c r="F2" s="57"/>
      <c r="G2" s="57"/>
      <c r="H2" s="57"/>
      <c r="I2" s="57"/>
      <c r="J2" s="57"/>
      <c r="K2" s="55"/>
      <c r="L2" s="55"/>
    </row>
    <row r="3" spans="1:16" s="60" customFormat="1" ht="54" customHeight="1" x14ac:dyDescent="0.3">
      <c r="A3" s="110" t="s">
        <v>457</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293</v>
      </c>
      <c r="B4" s="63">
        <v>7430</v>
      </c>
      <c r="C4" s="87">
        <v>9.29656415</v>
      </c>
      <c r="D4" s="87">
        <v>9.7589147900000004</v>
      </c>
      <c r="E4" s="63">
        <v>7998</v>
      </c>
      <c r="F4" s="87">
        <v>8.2599221299999996</v>
      </c>
      <c r="G4" s="87">
        <v>8.5473975099999997</v>
      </c>
      <c r="H4" s="63">
        <v>7442</v>
      </c>
      <c r="I4" s="87">
        <v>7.0744807300000003</v>
      </c>
      <c r="J4" s="87">
        <v>7.3967793399999993</v>
      </c>
    </row>
    <row r="5" spans="1:16" s="56" customFormat="1" ht="18.899999999999999" customHeight="1" x14ac:dyDescent="0.3">
      <c r="A5" s="73" t="s">
        <v>294</v>
      </c>
      <c r="B5" s="63">
        <v>4070</v>
      </c>
      <c r="C5" s="87">
        <v>11.103230029999999</v>
      </c>
      <c r="D5" s="87">
        <v>10.71382034</v>
      </c>
      <c r="E5" s="63">
        <v>4235</v>
      </c>
      <c r="F5" s="87">
        <v>11.259105649999999</v>
      </c>
      <c r="G5" s="87">
        <v>10.62199275</v>
      </c>
      <c r="H5" s="63">
        <v>3714</v>
      </c>
      <c r="I5" s="87">
        <v>9.2581513599999994</v>
      </c>
      <c r="J5" s="87">
        <v>8.32393289</v>
      </c>
    </row>
    <row r="6" spans="1:16" s="56" customFormat="1" ht="18.899999999999999" customHeight="1" x14ac:dyDescent="0.3">
      <c r="A6" s="73" t="s">
        <v>295</v>
      </c>
      <c r="B6" s="63">
        <v>6452</v>
      </c>
      <c r="C6" s="87">
        <v>11.057412169999999</v>
      </c>
      <c r="D6" s="87">
        <v>11.022676709999999</v>
      </c>
      <c r="E6" s="63">
        <v>6966</v>
      </c>
      <c r="F6" s="87">
        <v>10.815762510000001</v>
      </c>
      <c r="G6" s="87">
        <v>10.49722298</v>
      </c>
      <c r="H6" s="63">
        <v>6096</v>
      </c>
      <c r="I6" s="87">
        <v>8.6947839900000012</v>
      </c>
      <c r="J6" s="87">
        <v>8.3951101000000001</v>
      </c>
    </row>
    <row r="7" spans="1:16" s="56" customFormat="1" ht="18.899999999999999" customHeight="1" x14ac:dyDescent="0.3">
      <c r="A7" s="73" t="s">
        <v>296</v>
      </c>
      <c r="B7" s="63">
        <v>8148</v>
      </c>
      <c r="C7" s="87">
        <v>12.055751190000001</v>
      </c>
      <c r="D7" s="87">
        <v>12.190458660000001</v>
      </c>
      <c r="E7" s="63">
        <v>7960</v>
      </c>
      <c r="F7" s="87">
        <v>10.965093530000001</v>
      </c>
      <c r="G7" s="87">
        <v>10.576126850000001</v>
      </c>
      <c r="H7" s="63">
        <v>6723</v>
      </c>
      <c r="I7" s="87">
        <v>9.0964442299999995</v>
      </c>
      <c r="J7" s="87">
        <v>8.5108083400000005</v>
      </c>
    </row>
    <row r="8" spans="1:16" s="56" customFormat="1" ht="18.899999999999999" customHeight="1" x14ac:dyDescent="0.3">
      <c r="A8" s="73" t="s">
        <v>297</v>
      </c>
      <c r="B8" s="63">
        <v>4385</v>
      </c>
      <c r="C8" s="87">
        <v>11.970408389999999</v>
      </c>
      <c r="D8" s="87">
        <v>11.94143433</v>
      </c>
      <c r="E8" s="63">
        <v>4772</v>
      </c>
      <c r="F8" s="87">
        <v>11.955105720000001</v>
      </c>
      <c r="G8" s="87">
        <v>11.77049399</v>
      </c>
      <c r="H8" s="63">
        <v>4177</v>
      </c>
      <c r="I8" s="87">
        <v>9.4553603800000001</v>
      </c>
      <c r="J8" s="87">
        <v>9.0521559200000006</v>
      </c>
    </row>
    <row r="9" spans="1:16" s="56" customFormat="1" ht="18.899999999999999" customHeight="1" x14ac:dyDescent="0.3">
      <c r="A9" s="73" t="s">
        <v>298</v>
      </c>
      <c r="B9" s="63">
        <v>8487</v>
      </c>
      <c r="C9" s="87">
        <v>11.801596350000001</v>
      </c>
      <c r="D9" s="87">
        <v>11.875463760000001</v>
      </c>
      <c r="E9" s="63">
        <v>8563</v>
      </c>
      <c r="F9" s="87">
        <v>10.75740255</v>
      </c>
      <c r="G9" s="87">
        <v>10.451639549999999</v>
      </c>
      <c r="H9" s="63">
        <v>7433</v>
      </c>
      <c r="I9" s="87">
        <v>8.36013947</v>
      </c>
      <c r="J9" s="87">
        <v>8.026826269999999</v>
      </c>
    </row>
    <row r="10" spans="1:16" s="56" customFormat="1" ht="18.899999999999999" customHeight="1" x14ac:dyDescent="0.3">
      <c r="A10" s="73" t="s">
        <v>299</v>
      </c>
      <c r="B10" s="63">
        <v>6649</v>
      </c>
      <c r="C10" s="87">
        <v>11.509433959999999</v>
      </c>
      <c r="D10" s="87">
        <v>11.131028710000001</v>
      </c>
      <c r="E10" s="63">
        <v>6611</v>
      </c>
      <c r="F10" s="87">
        <v>10.805112449999999</v>
      </c>
      <c r="G10" s="87">
        <v>10.35768798</v>
      </c>
      <c r="H10" s="63">
        <v>5502</v>
      </c>
      <c r="I10" s="87">
        <v>8.7845065699999996</v>
      </c>
      <c r="J10" s="87">
        <v>8.2825413000000001</v>
      </c>
    </row>
    <row r="11" spans="1:16" s="56" customFormat="1" ht="18.899999999999999" customHeight="1" x14ac:dyDescent="0.3">
      <c r="A11" s="73" t="s">
        <v>300</v>
      </c>
      <c r="B11" s="63">
        <v>12492</v>
      </c>
      <c r="C11" s="87">
        <v>12.770394600000001</v>
      </c>
      <c r="D11" s="87">
        <v>12.431252950000001</v>
      </c>
      <c r="E11" s="63">
        <v>12972</v>
      </c>
      <c r="F11" s="87">
        <v>12.652894009999999</v>
      </c>
      <c r="G11" s="87">
        <v>12.158336869999999</v>
      </c>
      <c r="H11" s="63">
        <v>10977</v>
      </c>
      <c r="I11" s="87">
        <v>10.225145080000001</v>
      </c>
      <c r="J11" s="87">
        <v>9.5488536600000007</v>
      </c>
    </row>
    <row r="12" spans="1:16" s="56" customFormat="1" ht="18.899999999999999" customHeight="1" x14ac:dyDescent="0.3">
      <c r="A12" s="73" t="s">
        <v>301</v>
      </c>
      <c r="B12" s="63">
        <v>4164</v>
      </c>
      <c r="C12" s="87">
        <v>11.795699839999999</v>
      </c>
      <c r="D12" s="87">
        <v>12.179741010000001</v>
      </c>
      <c r="E12" s="63">
        <v>4009</v>
      </c>
      <c r="F12" s="87">
        <v>10.64270355</v>
      </c>
      <c r="G12" s="87">
        <v>10.835361499999999</v>
      </c>
      <c r="H12" s="63">
        <v>3126</v>
      </c>
      <c r="I12" s="87">
        <v>8.1618799000000006</v>
      </c>
      <c r="J12" s="87">
        <v>8.0082320799999991</v>
      </c>
    </row>
    <row r="13" spans="1:16" s="56" customFormat="1" ht="18.899999999999999" customHeight="1" x14ac:dyDescent="0.3">
      <c r="A13" s="73" t="s">
        <v>302</v>
      </c>
      <c r="B13" s="63">
        <v>7420</v>
      </c>
      <c r="C13" s="87">
        <v>12.423400190000001</v>
      </c>
      <c r="D13" s="87">
        <v>11.581593719999999</v>
      </c>
      <c r="E13" s="63">
        <v>7654</v>
      </c>
      <c r="F13" s="87">
        <v>12.432590470000001</v>
      </c>
      <c r="G13" s="87">
        <v>11.46210555</v>
      </c>
      <c r="H13" s="63">
        <v>6117</v>
      </c>
      <c r="I13" s="87">
        <v>9.2963525800000006</v>
      </c>
      <c r="J13" s="87">
        <v>8.6483857999999998</v>
      </c>
    </row>
    <row r="14" spans="1:16" s="56" customFormat="1" ht="18.899999999999999" customHeight="1" x14ac:dyDescent="0.3">
      <c r="A14" s="73" t="s">
        <v>303</v>
      </c>
      <c r="B14" s="63">
        <v>10845</v>
      </c>
      <c r="C14" s="87">
        <v>14.353022139999998</v>
      </c>
      <c r="D14" s="87">
        <v>13.56783154</v>
      </c>
      <c r="E14" s="63">
        <v>10505</v>
      </c>
      <c r="F14" s="87">
        <v>13.555888199999998</v>
      </c>
      <c r="G14" s="87">
        <v>12.719600359999999</v>
      </c>
      <c r="H14" s="63">
        <v>7689</v>
      </c>
      <c r="I14" s="87">
        <v>10.503237439999999</v>
      </c>
      <c r="J14" s="87">
        <v>9.3662612200000002</v>
      </c>
    </row>
    <row r="15" spans="1:16" s="56" customFormat="1" ht="18.899999999999999" customHeight="1" x14ac:dyDescent="0.3">
      <c r="A15" s="73" t="s">
        <v>304</v>
      </c>
      <c r="B15" s="63">
        <v>8552</v>
      </c>
      <c r="C15" s="87">
        <v>18.17911273</v>
      </c>
      <c r="D15" s="87">
        <v>18.45809418</v>
      </c>
      <c r="E15" s="63">
        <v>8075</v>
      </c>
      <c r="F15" s="87">
        <v>16.4742125</v>
      </c>
      <c r="G15" s="87">
        <v>16.11056481</v>
      </c>
      <c r="H15" s="63">
        <v>5800</v>
      </c>
      <c r="I15" s="87">
        <v>12.245587369999999</v>
      </c>
      <c r="J15" s="87">
        <v>11.764596360000001</v>
      </c>
    </row>
    <row r="16" spans="1:16" s="56" customFormat="1" ht="18.899999999999999" customHeight="1" x14ac:dyDescent="0.3">
      <c r="A16" s="73" t="s">
        <v>305</v>
      </c>
      <c r="B16" s="63">
        <v>89650</v>
      </c>
      <c r="C16" s="87">
        <v>12.264206440000001</v>
      </c>
      <c r="D16" s="87">
        <v>12.08860434</v>
      </c>
      <c r="E16" s="63">
        <v>90951</v>
      </c>
      <c r="F16" s="87">
        <v>11.562077310000001</v>
      </c>
      <c r="G16" s="87">
        <v>11.21856807</v>
      </c>
      <c r="H16" s="63">
        <v>75344</v>
      </c>
      <c r="I16" s="87">
        <v>9.1574031999999992</v>
      </c>
      <c r="J16" s="87">
        <v>8.71865545</v>
      </c>
    </row>
    <row r="17" spans="1:10" s="56" customFormat="1" ht="18.899999999999999" customHeight="1" x14ac:dyDescent="0.3">
      <c r="A17" s="73" t="s">
        <v>306</v>
      </c>
      <c r="B17" s="63">
        <v>139</v>
      </c>
      <c r="C17" s="87">
        <v>14.374353670000001</v>
      </c>
      <c r="D17" s="87">
        <v>15.274314189999998</v>
      </c>
      <c r="E17" s="63">
        <v>178</v>
      </c>
      <c r="F17" s="87">
        <v>18.835978839999999</v>
      </c>
      <c r="G17" s="87">
        <v>19.773727820000001</v>
      </c>
      <c r="H17" s="63">
        <v>118</v>
      </c>
      <c r="I17" s="87">
        <v>13.082039910000001</v>
      </c>
      <c r="J17" s="87">
        <v>13.032199420000001</v>
      </c>
    </row>
    <row r="18" spans="1:10" s="56" customFormat="1" ht="18.899999999999999" customHeight="1" x14ac:dyDescent="0.3">
      <c r="A18" s="74" t="s">
        <v>169</v>
      </c>
      <c r="B18" s="75">
        <v>89233</v>
      </c>
      <c r="C18" s="90">
        <v>12.30382518</v>
      </c>
      <c r="D18" s="90">
        <v>12.394274789999999</v>
      </c>
      <c r="E18" s="75">
        <v>90498</v>
      </c>
      <c r="F18" s="90">
        <v>11.582202179999999</v>
      </c>
      <c r="G18" s="90">
        <v>11.37055419</v>
      </c>
      <c r="H18" s="75">
        <v>74914</v>
      </c>
      <c r="I18" s="90">
        <v>9.1584818100000014</v>
      </c>
      <c r="J18" s="90">
        <v>8.9446311000000005</v>
      </c>
    </row>
    <row r="19" spans="1:10" s="56" customFormat="1" ht="18.899999999999999" customHeight="1" x14ac:dyDescent="0.3">
      <c r="A19" s="76" t="s">
        <v>29</v>
      </c>
      <c r="B19" s="77">
        <v>157447</v>
      </c>
      <c r="C19" s="91">
        <v>12.27732546</v>
      </c>
      <c r="D19" s="91">
        <v>12.775232789999999</v>
      </c>
      <c r="E19" s="77">
        <v>162564</v>
      </c>
      <c r="F19" s="91">
        <v>11.884827620000001</v>
      </c>
      <c r="G19" s="91">
        <v>12.106647800000001</v>
      </c>
      <c r="H19" s="77">
        <v>136617</v>
      </c>
      <c r="I19" s="91">
        <v>9.5036524700000005</v>
      </c>
      <c r="J19" s="91">
        <v>9.5036524700000005</v>
      </c>
    </row>
    <row r="20" spans="1:10" ht="18.899999999999999" customHeight="1" x14ac:dyDescent="0.25">
      <c r="A20" s="66" t="s">
        <v>426</v>
      </c>
    </row>
    <row r="22" spans="1:10" ht="15.6" x14ac:dyDescent="0.3">
      <c r="A22" s="113" t="s">
        <v>472</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459</v>
      </c>
      <c r="B1" s="55"/>
      <c r="C1" s="55"/>
      <c r="D1" s="55"/>
      <c r="E1" s="55"/>
      <c r="F1" s="55"/>
      <c r="G1" s="55"/>
      <c r="H1" s="55"/>
      <c r="I1" s="55"/>
      <c r="J1" s="55"/>
      <c r="K1" s="55"/>
      <c r="L1" s="55"/>
    </row>
    <row r="2" spans="1:16" s="56" customFormat="1" ht="18.899999999999999" customHeight="1" x14ac:dyDescent="0.3">
      <c r="A2" s="1" t="s">
        <v>455</v>
      </c>
      <c r="B2" s="57"/>
      <c r="C2" s="57"/>
      <c r="D2" s="57"/>
      <c r="E2" s="57"/>
      <c r="F2" s="57"/>
      <c r="G2" s="57"/>
      <c r="H2" s="57"/>
      <c r="I2" s="57"/>
      <c r="J2" s="57"/>
      <c r="K2" s="55"/>
      <c r="L2" s="55"/>
    </row>
    <row r="3" spans="1:16" s="60" customFormat="1" ht="54" customHeight="1" x14ac:dyDescent="0.3">
      <c r="A3" s="110" t="s">
        <v>458</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307</v>
      </c>
      <c r="B4" s="63">
        <v>4202</v>
      </c>
      <c r="C4" s="87">
        <v>9.072850540000001</v>
      </c>
      <c r="D4" s="87">
        <v>10.24392177</v>
      </c>
      <c r="E4" s="63">
        <v>4762</v>
      </c>
      <c r="F4" s="87">
        <v>7.76531211</v>
      </c>
      <c r="G4" s="87">
        <v>8.8932253699999997</v>
      </c>
      <c r="H4" s="63">
        <v>4567</v>
      </c>
      <c r="I4" s="87">
        <v>6.5275494899999993</v>
      </c>
      <c r="J4" s="87">
        <v>7.2560021800000003</v>
      </c>
    </row>
    <row r="5" spans="1:16" s="56" customFormat="1" ht="18.899999999999999" customHeight="1" x14ac:dyDescent="0.3">
      <c r="A5" s="73" t="s">
        <v>308</v>
      </c>
      <c r="B5" s="63">
        <v>3228</v>
      </c>
      <c r="C5" s="87">
        <v>9.604855989999999</v>
      </c>
      <c r="D5" s="87">
        <v>10.136636240000001</v>
      </c>
      <c r="E5" s="63">
        <v>3236</v>
      </c>
      <c r="F5" s="87">
        <v>9.1142092699999999</v>
      </c>
      <c r="G5" s="87">
        <v>9.2344440999999993</v>
      </c>
      <c r="H5" s="63">
        <v>2875</v>
      </c>
      <c r="I5" s="87">
        <v>8.160658530000001</v>
      </c>
      <c r="J5" s="87">
        <v>7.9932361800000002</v>
      </c>
    </row>
    <row r="6" spans="1:16" s="56" customFormat="1" ht="18.899999999999999" customHeight="1" x14ac:dyDescent="0.3">
      <c r="A6" s="73" t="s">
        <v>294</v>
      </c>
      <c r="B6" s="63">
        <v>4070</v>
      </c>
      <c r="C6" s="87">
        <v>11.103230029999999</v>
      </c>
      <c r="D6" s="87">
        <v>11.154673430000001</v>
      </c>
      <c r="E6" s="63">
        <v>4235</v>
      </c>
      <c r="F6" s="87">
        <v>11.259105649999999</v>
      </c>
      <c r="G6" s="87">
        <v>10.933558319999999</v>
      </c>
      <c r="H6" s="63">
        <v>3714</v>
      </c>
      <c r="I6" s="87">
        <v>9.2581513599999994</v>
      </c>
      <c r="J6" s="87">
        <v>8.7034275900000004</v>
      </c>
    </row>
    <row r="7" spans="1:16" s="56" customFormat="1" ht="18.899999999999999" customHeight="1" x14ac:dyDescent="0.3">
      <c r="A7" s="73" t="s">
        <v>309</v>
      </c>
      <c r="B7" s="63">
        <v>4377</v>
      </c>
      <c r="C7" s="87">
        <v>10.23787804</v>
      </c>
      <c r="D7" s="87">
        <v>11.05121381</v>
      </c>
      <c r="E7" s="63">
        <v>4967</v>
      </c>
      <c r="F7" s="87">
        <v>10.42458077</v>
      </c>
      <c r="G7" s="87">
        <v>10.927222280000001</v>
      </c>
      <c r="H7" s="63">
        <v>4414</v>
      </c>
      <c r="I7" s="87">
        <v>8.2372261399999989</v>
      </c>
      <c r="J7" s="87">
        <v>8.5064378200000004</v>
      </c>
    </row>
    <row r="8" spans="1:16" s="56" customFormat="1" ht="18.899999999999999" customHeight="1" x14ac:dyDescent="0.3">
      <c r="A8" s="73" t="s">
        <v>310</v>
      </c>
      <c r="B8" s="63">
        <v>2075</v>
      </c>
      <c r="C8" s="87">
        <v>13.303840480000002</v>
      </c>
      <c r="D8" s="87">
        <v>12.61927983</v>
      </c>
      <c r="E8" s="63">
        <v>1999</v>
      </c>
      <c r="F8" s="87">
        <v>11.92791933</v>
      </c>
      <c r="G8" s="87">
        <v>11.56240706</v>
      </c>
      <c r="H8" s="63">
        <v>1682</v>
      </c>
      <c r="I8" s="87">
        <v>10.1785174</v>
      </c>
      <c r="J8" s="87">
        <v>9.7510979100000004</v>
      </c>
    </row>
    <row r="9" spans="1:16" s="56" customFormat="1" ht="18.899999999999999" customHeight="1" x14ac:dyDescent="0.3">
      <c r="A9" s="73" t="s">
        <v>311</v>
      </c>
      <c r="B9" s="63">
        <v>4621</v>
      </c>
      <c r="C9" s="87">
        <v>11.50933998</v>
      </c>
      <c r="D9" s="87">
        <v>12.28991723</v>
      </c>
      <c r="E9" s="63">
        <v>4585</v>
      </c>
      <c r="F9" s="87">
        <v>10.478802419999999</v>
      </c>
      <c r="G9" s="87">
        <v>10.6885549</v>
      </c>
      <c r="H9" s="63">
        <v>4005</v>
      </c>
      <c r="I9" s="87">
        <v>8.9128741500000004</v>
      </c>
      <c r="J9" s="87">
        <v>8.6826890700000003</v>
      </c>
    </row>
    <row r="10" spans="1:16" s="56" customFormat="1" ht="18.899999999999999" customHeight="1" x14ac:dyDescent="0.3">
      <c r="A10" s="73" t="s">
        <v>312</v>
      </c>
      <c r="B10" s="63">
        <v>3527</v>
      </c>
      <c r="C10" s="87">
        <v>12.855372500000001</v>
      </c>
      <c r="D10" s="87">
        <v>12.824491139999999</v>
      </c>
      <c r="E10" s="63">
        <v>3375</v>
      </c>
      <c r="F10" s="87">
        <v>11.70290232</v>
      </c>
      <c r="G10" s="87">
        <v>11.624656060000001</v>
      </c>
      <c r="H10" s="63">
        <v>2718</v>
      </c>
      <c r="I10" s="87">
        <v>9.3811479700000007</v>
      </c>
      <c r="J10" s="87">
        <v>9.1776038700000004</v>
      </c>
    </row>
    <row r="11" spans="1:16" s="56" customFormat="1" ht="18.899999999999999" customHeight="1" x14ac:dyDescent="0.3">
      <c r="A11" s="73" t="s">
        <v>297</v>
      </c>
      <c r="B11" s="63">
        <v>4385</v>
      </c>
      <c r="C11" s="87">
        <v>11.970408389999999</v>
      </c>
      <c r="D11" s="87">
        <v>12.633295319999998</v>
      </c>
      <c r="E11" s="63">
        <v>4772</v>
      </c>
      <c r="F11" s="87">
        <v>11.955105720000001</v>
      </c>
      <c r="G11" s="87">
        <v>12.543412640000001</v>
      </c>
      <c r="H11" s="63">
        <v>4177</v>
      </c>
      <c r="I11" s="87">
        <v>9.4553603800000001</v>
      </c>
      <c r="J11" s="87">
        <v>9.7930300100000007</v>
      </c>
    </row>
    <row r="12" spans="1:16" s="56" customFormat="1" ht="18.899999999999999" customHeight="1" x14ac:dyDescent="0.3">
      <c r="A12" s="73" t="s">
        <v>313</v>
      </c>
      <c r="B12" s="63">
        <v>2877</v>
      </c>
      <c r="C12" s="87">
        <v>10.297802279999999</v>
      </c>
      <c r="D12" s="87">
        <v>11.270599219999999</v>
      </c>
      <c r="E12" s="63">
        <v>2859</v>
      </c>
      <c r="F12" s="87">
        <v>9.2734349700000003</v>
      </c>
      <c r="G12" s="87">
        <v>9.9897434300000008</v>
      </c>
      <c r="H12" s="63">
        <v>2306</v>
      </c>
      <c r="I12" s="87">
        <v>7.0494008299999997</v>
      </c>
      <c r="J12" s="87">
        <v>7.4296997300000003</v>
      </c>
    </row>
    <row r="13" spans="1:16" s="56" customFormat="1" ht="18.899999999999999" customHeight="1" x14ac:dyDescent="0.3">
      <c r="A13" s="73" t="s">
        <v>314</v>
      </c>
      <c r="B13" s="63">
        <v>659</v>
      </c>
      <c r="C13" s="87">
        <v>12.944411710000001</v>
      </c>
      <c r="D13" s="87">
        <v>12.911656220000001</v>
      </c>
      <c r="E13" s="63">
        <v>648</v>
      </c>
      <c r="F13" s="87">
        <v>11.77111717</v>
      </c>
      <c r="G13" s="87">
        <v>11.55362495</v>
      </c>
      <c r="H13" s="63">
        <v>640</v>
      </c>
      <c r="I13" s="87">
        <v>9.1246079299999998</v>
      </c>
      <c r="J13" s="87">
        <v>9.3766691400000006</v>
      </c>
    </row>
    <row r="14" spans="1:16" s="56" customFormat="1" ht="18.899999999999999" customHeight="1" x14ac:dyDescent="0.3">
      <c r="A14" s="73" t="s">
        <v>315</v>
      </c>
      <c r="B14" s="63">
        <v>4951</v>
      </c>
      <c r="C14" s="87">
        <v>12.732416099999998</v>
      </c>
      <c r="D14" s="87">
        <v>13.143332409999999</v>
      </c>
      <c r="E14" s="63">
        <v>5056</v>
      </c>
      <c r="F14" s="87">
        <v>11.68585032</v>
      </c>
      <c r="G14" s="87">
        <v>11.72383468</v>
      </c>
      <c r="H14" s="63">
        <v>4487</v>
      </c>
      <c r="I14" s="87">
        <v>9.1228854899999998</v>
      </c>
      <c r="J14" s="87">
        <v>9.1674973099999999</v>
      </c>
    </row>
    <row r="15" spans="1:16" s="56" customFormat="1" ht="18.899999999999999" customHeight="1" x14ac:dyDescent="0.3">
      <c r="A15" s="73" t="s">
        <v>316</v>
      </c>
      <c r="B15" s="63">
        <v>3993</v>
      </c>
      <c r="C15" s="87">
        <v>10.884854430000001</v>
      </c>
      <c r="D15" s="87">
        <v>11.05931109</v>
      </c>
      <c r="E15" s="63">
        <v>4070</v>
      </c>
      <c r="F15" s="87">
        <v>10.276999219999999</v>
      </c>
      <c r="G15" s="87">
        <v>10.45399134</v>
      </c>
      <c r="H15" s="63">
        <v>3333</v>
      </c>
      <c r="I15" s="87">
        <v>8.1549264799999985</v>
      </c>
      <c r="J15" s="87">
        <v>8.0315048200000003</v>
      </c>
    </row>
    <row r="16" spans="1:16" s="56" customFormat="1" ht="18.899999999999999" customHeight="1" x14ac:dyDescent="0.3">
      <c r="A16" s="73" t="s">
        <v>317</v>
      </c>
      <c r="B16" s="63">
        <v>2656</v>
      </c>
      <c r="C16" s="87">
        <v>12.596035280000001</v>
      </c>
      <c r="D16" s="87">
        <v>12.06471157</v>
      </c>
      <c r="E16" s="63">
        <v>2541</v>
      </c>
      <c r="F16" s="87">
        <v>11.774245860000001</v>
      </c>
      <c r="G16" s="87">
        <v>11.215182310000001</v>
      </c>
      <c r="H16" s="63">
        <v>2169</v>
      </c>
      <c r="I16" s="87">
        <v>9.9669148099999987</v>
      </c>
      <c r="J16" s="87">
        <v>9.4870355200000009</v>
      </c>
    </row>
    <row r="17" spans="1:12" s="56" customFormat="1" ht="18.899999999999999" customHeight="1" x14ac:dyDescent="0.3">
      <c r="A17" s="73" t="s">
        <v>318</v>
      </c>
      <c r="B17" s="63">
        <v>998</v>
      </c>
      <c r="C17" s="87">
        <v>10.03115891</v>
      </c>
      <c r="D17" s="87">
        <v>10.314071569999999</v>
      </c>
      <c r="E17" s="63">
        <v>1076</v>
      </c>
      <c r="F17" s="87">
        <v>10.82277208</v>
      </c>
      <c r="G17" s="87">
        <v>10.547134719999999</v>
      </c>
      <c r="H17" s="63">
        <v>940</v>
      </c>
      <c r="I17" s="87">
        <v>8.82049357</v>
      </c>
      <c r="J17" s="87">
        <v>8.43594914</v>
      </c>
    </row>
    <row r="18" spans="1:12" s="56" customFormat="1" ht="18.899999999999999" customHeight="1" x14ac:dyDescent="0.3">
      <c r="A18" s="73" t="s">
        <v>319</v>
      </c>
      <c r="B18" s="63">
        <v>3535</v>
      </c>
      <c r="C18" s="87">
        <v>11.77509077</v>
      </c>
      <c r="D18" s="87">
        <v>12.604628770000001</v>
      </c>
      <c r="E18" s="63">
        <v>3769</v>
      </c>
      <c r="F18" s="87">
        <v>11.395313679999999</v>
      </c>
      <c r="G18" s="87">
        <v>12.02155046</v>
      </c>
      <c r="H18" s="63">
        <v>3294</v>
      </c>
      <c r="I18" s="87">
        <v>9.2173377700000003</v>
      </c>
      <c r="J18" s="87">
        <v>9.561480529999999</v>
      </c>
    </row>
    <row r="19" spans="1:12" s="56" customFormat="1" ht="18.899999999999999" customHeight="1" x14ac:dyDescent="0.3">
      <c r="A19" s="73" t="s">
        <v>320</v>
      </c>
      <c r="B19" s="63">
        <v>5161</v>
      </c>
      <c r="C19" s="87">
        <v>13.113962649999999</v>
      </c>
      <c r="D19" s="87">
        <v>12.481653530000001</v>
      </c>
      <c r="E19" s="63">
        <v>5385</v>
      </c>
      <c r="F19" s="87">
        <v>13.301222679999999</v>
      </c>
      <c r="G19" s="87">
        <v>12.534254910000001</v>
      </c>
      <c r="H19" s="63">
        <v>4616</v>
      </c>
      <c r="I19" s="87">
        <v>11.03619758</v>
      </c>
      <c r="J19" s="87">
        <v>10.28957694</v>
      </c>
    </row>
    <row r="20" spans="1:12" s="56" customFormat="1" ht="18.899999999999999" customHeight="1" x14ac:dyDescent="0.3">
      <c r="A20" s="73" t="s">
        <v>321</v>
      </c>
      <c r="B20" s="63">
        <v>2798</v>
      </c>
      <c r="C20" s="87">
        <v>15.12841308</v>
      </c>
      <c r="D20" s="87">
        <v>16.11917008</v>
      </c>
      <c r="E20" s="63">
        <v>2742</v>
      </c>
      <c r="F20" s="87">
        <v>14.416403790000002</v>
      </c>
      <c r="G20" s="87">
        <v>14.94448287</v>
      </c>
      <c r="H20" s="63">
        <v>2127</v>
      </c>
      <c r="I20" s="87">
        <v>11.11691841</v>
      </c>
      <c r="J20" s="87">
        <v>11.44434583</v>
      </c>
    </row>
    <row r="21" spans="1:12" s="56" customFormat="1" ht="18.899999999999999" customHeight="1" x14ac:dyDescent="0.3">
      <c r="A21" s="73" t="s">
        <v>322</v>
      </c>
      <c r="B21" s="63">
        <v>1827</v>
      </c>
      <c r="C21" s="87">
        <v>9.2873119200000005</v>
      </c>
      <c r="D21" s="87">
        <v>9.9899455200000009</v>
      </c>
      <c r="E21" s="63">
        <v>1780</v>
      </c>
      <c r="F21" s="87">
        <v>8.5061645800000001</v>
      </c>
      <c r="G21" s="87">
        <v>9.0196620099999993</v>
      </c>
      <c r="H21" s="63">
        <v>1380</v>
      </c>
      <c r="I21" s="87">
        <v>6.3959955500000003</v>
      </c>
      <c r="J21" s="87">
        <v>6.5793333399999998</v>
      </c>
    </row>
    <row r="22" spans="1:12" s="56" customFormat="1" ht="18.899999999999999" customHeight="1" x14ac:dyDescent="0.3">
      <c r="A22" s="73" t="s">
        <v>323</v>
      </c>
      <c r="B22" s="63">
        <v>2337</v>
      </c>
      <c r="C22" s="87">
        <v>14.952972040000001</v>
      </c>
      <c r="D22" s="87">
        <v>16.503613470000001</v>
      </c>
      <c r="E22" s="63">
        <v>2229</v>
      </c>
      <c r="F22" s="87">
        <v>13.31302634</v>
      </c>
      <c r="G22" s="87">
        <v>14.72605113</v>
      </c>
      <c r="H22" s="63">
        <v>1746</v>
      </c>
      <c r="I22" s="87">
        <v>10.4400861</v>
      </c>
      <c r="J22" s="87">
        <v>11.10241124</v>
      </c>
    </row>
    <row r="23" spans="1:12" s="56" customFormat="1" ht="18.899999999999999" customHeight="1" x14ac:dyDescent="0.3">
      <c r="A23" s="73" t="s">
        <v>324</v>
      </c>
      <c r="B23" s="63">
        <v>4053</v>
      </c>
      <c r="C23" s="87">
        <v>12.407396070000001</v>
      </c>
      <c r="D23" s="87">
        <v>12.1491145</v>
      </c>
      <c r="E23" s="63">
        <v>4190</v>
      </c>
      <c r="F23" s="87">
        <v>12.640279960000001</v>
      </c>
      <c r="G23" s="87">
        <v>12.085336289999999</v>
      </c>
      <c r="H23" s="63">
        <v>3276</v>
      </c>
      <c r="I23" s="87">
        <v>9.993288999999999</v>
      </c>
      <c r="J23" s="87">
        <v>9.3788668500000014</v>
      </c>
    </row>
    <row r="24" spans="1:12" s="56" customFormat="1" ht="18.899999999999999" customHeight="1" x14ac:dyDescent="0.3">
      <c r="A24" s="73" t="s">
        <v>325</v>
      </c>
      <c r="B24" s="63">
        <v>3367</v>
      </c>
      <c r="C24" s="87">
        <v>12.44271988</v>
      </c>
      <c r="D24" s="87">
        <v>12.057709190000001</v>
      </c>
      <c r="E24" s="63">
        <v>3464</v>
      </c>
      <c r="F24" s="87">
        <v>12.19031532</v>
      </c>
      <c r="G24" s="87">
        <v>11.83248961</v>
      </c>
      <c r="H24" s="63">
        <v>2841</v>
      </c>
      <c r="I24" s="87">
        <v>8.6043975999999986</v>
      </c>
      <c r="J24" s="87">
        <v>8.693863949999999</v>
      </c>
    </row>
    <row r="25" spans="1:12" s="56" customFormat="1" ht="18.899999999999999" customHeight="1" x14ac:dyDescent="0.3">
      <c r="A25" s="73" t="s">
        <v>306</v>
      </c>
      <c r="B25" s="63">
        <v>139</v>
      </c>
      <c r="C25" s="87">
        <v>14.374353670000001</v>
      </c>
      <c r="D25" s="87">
        <v>15.274314189999998</v>
      </c>
      <c r="E25" s="63">
        <v>178</v>
      </c>
      <c r="F25" s="87">
        <v>18.835978839999999</v>
      </c>
      <c r="G25" s="87">
        <v>19.773727820000001</v>
      </c>
      <c r="H25" s="63">
        <v>118</v>
      </c>
      <c r="I25" s="87">
        <v>13.082039910000001</v>
      </c>
      <c r="J25" s="87">
        <v>13.032199420000001</v>
      </c>
    </row>
    <row r="26" spans="1:12" s="56" customFormat="1" ht="18.899999999999999" customHeight="1" x14ac:dyDescent="0.3">
      <c r="A26" s="73" t="s">
        <v>326</v>
      </c>
      <c r="B26" s="63">
        <v>4765</v>
      </c>
      <c r="C26" s="87">
        <v>12.091760349999999</v>
      </c>
      <c r="D26" s="87">
        <v>12.410664540000001</v>
      </c>
      <c r="E26" s="63">
        <v>4620</v>
      </c>
      <c r="F26" s="87">
        <v>11.581269430000001</v>
      </c>
      <c r="G26" s="87">
        <v>11.880770479999999</v>
      </c>
      <c r="H26" s="63">
        <v>3434</v>
      </c>
      <c r="I26" s="87">
        <v>9.0124137199999996</v>
      </c>
      <c r="J26" s="87">
        <v>8.8646692099999989</v>
      </c>
    </row>
    <row r="27" spans="1:12" s="56" customFormat="1" ht="18.899999999999999" customHeight="1" x14ac:dyDescent="0.3">
      <c r="A27" s="73" t="s">
        <v>327</v>
      </c>
      <c r="B27" s="63">
        <v>6080</v>
      </c>
      <c r="C27" s="87">
        <v>16.81788006</v>
      </c>
      <c r="D27" s="87">
        <v>16.681062749999999</v>
      </c>
      <c r="E27" s="63">
        <v>5885</v>
      </c>
      <c r="F27" s="87">
        <v>15.65076326</v>
      </c>
      <c r="G27" s="87">
        <v>15.883260180000001</v>
      </c>
      <c r="H27" s="63">
        <v>4255</v>
      </c>
      <c r="I27" s="87">
        <v>12.121471100000001</v>
      </c>
      <c r="J27" s="87">
        <v>11.90208887</v>
      </c>
    </row>
    <row r="28" spans="1:12" s="56" customFormat="1" ht="18.899999999999999" customHeight="1" x14ac:dyDescent="0.3">
      <c r="A28" s="73" t="s">
        <v>328</v>
      </c>
      <c r="B28" s="63">
        <v>4653</v>
      </c>
      <c r="C28" s="87">
        <v>15.396069090000001</v>
      </c>
      <c r="D28" s="87">
        <v>16.54232335</v>
      </c>
      <c r="E28" s="63">
        <v>4259</v>
      </c>
      <c r="F28" s="87">
        <v>13.397716190000001</v>
      </c>
      <c r="G28" s="87">
        <v>14.084210369999999</v>
      </c>
      <c r="H28" s="63">
        <v>3247</v>
      </c>
      <c r="I28" s="87">
        <v>10.403383419999999</v>
      </c>
      <c r="J28" s="87">
        <v>10.66268565</v>
      </c>
    </row>
    <row r="29" spans="1:12" s="56" customFormat="1" ht="18.899999999999999" customHeight="1" x14ac:dyDescent="0.3">
      <c r="A29" s="73" t="s">
        <v>329</v>
      </c>
      <c r="B29" s="63">
        <v>3899</v>
      </c>
      <c r="C29" s="87">
        <v>23.179359129999998</v>
      </c>
      <c r="D29" s="87">
        <v>25.407387190000001</v>
      </c>
      <c r="E29" s="63">
        <v>3816</v>
      </c>
      <c r="F29" s="87">
        <v>22.15127416</v>
      </c>
      <c r="G29" s="87">
        <v>23.789182799999999</v>
      </c>
      <c r="H29" s="63">
        <v>2553</v>
      </c>
      <c r="I29" s="87">
        <v>15.8051136</v>
      </c>
      <c r="J29" s="87">
        <v>16.958529710000001</v>
      </c>
    </row>
    <row r="30" spans="1:12" ht="18.899999999999999" customHeight="1" x14ac:dyDescent="0.25">
      <c r="A30" s="74" t="s">
        <v>169</v>
      </c>
      <c r="B30" s="75">
        <v>89233</v>
      </c>
      <c r="C30" s="90">
        <v>12.30382518</v>
      </c>
      <c r="D30" s="90">
        <v>12.394274789999999</v>
      </c>
      <c r="E30" s="75">
        <v>90498</v>
      </c>
      <c r="F30" s="90">
        <v>11.582202179999999</v>
      </c>
      <c r="G30" s="90">
        <v>11.37055419</v>
      </c>
      <c r="H30" s="75">
        <v>74914</v>
      </c>
      <c r="I30" s="90">
        <v>9.1584818100000014</v>
      </c>
      <c r="J30" s="90">
        <v>8.9446311000000005</v>
      </c>
    </row>
    <row r="31" spans="1:12" ht="18.899999999999999" customHeight="1" x14ac:dyDescent="0.25">
      <c r="A31" s="76" t="s">
        <v>29</v>
      </c>
      <c r="B31" s="77">
        <v>157447</v>
      </c>
      <c r="C31" s="91">
        <v>12.27732546</v>
      </c>
      <c r="D31" s="91">
        <v>12.775232789999999</v>
      </c>
      <c r="E31" s="77">
        <v>162564</v>
      </c>
      <c r="F31" s="91">
        <v>11.884827620000001</v>
      </c>
      <c r="G31" s="91">
        <v>12.106647800000001</v>
      </c>
      <c r="H31" s="77">
        <v>136617</v>
      </c>
      <c r="I31" s="91">
        <v>9.5036524700000005</v>
      </c>
      <c r="J31" s="91">
        <v>9.5036524700000005</v>
      </c>
      <c r="K31" s="78"/>
      <c r="L31" s="78"/>
    </row>
    <row r="32" spans="1:12" ht="18.899999999999999" customHeight="1" x14ac:dyDescent="0.25">
      <c r="A32" s="66" t="s">
        <v>426</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3" t="s">
        <v>472</v>
      </c>
      <c r="B34" s="69"/>
      <c r="C34" s="69"/>
      <c r="D34" s="69"/>
      <c r="E34" s="69"/>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450</v>
      </c>
      <c r="B1" s="55"/>
      <c r="C1" s="55"/>
      <c r="D1" s="55"/>
      <c r="E1" s="55"/>
      <c r="F1" s="55"/>
      <c r="G1" s="55"/>
      <c r="H1" s="55"/>
      <c r="I1" s="55"/>
      <c r="J1" s="55"/>
    </row>
    <row r="2" spans="1:16" s="56" customFormat="1" ht="18.899999999999999" customHeight="1" x14ac:dyDescent="0.3">
      <c r="A2" s="1" t="s">
        <v>455</v>
      </c>
      <c r="B2" s="57"/>
      <c r="C2" s="57"/>
      <c r="D2" s="57"/>
      <c r="E2" s="57"/>
      <c r="F2" s="57"/>
      <c r="G2" s="57"/>
      <c r="H2" s="57"/>
      <c r="I2" s="57"/>
      <c r="J2" s="57"/>
    </row>
    <row r="3" spans="1:16" s="60" customFormat="1" ht="54" customHeight="1" x14ac:dyDescent="0.3">
      <c r="A3" s="110" t="s">
        <v>460</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330</v>
      </c>
      <c r="B4" s="63">
        <v>646</v>
      </c>
      <c r="C4" s="87">
        <v>9.5153925499999996</v>
      </c>
      <c r="D4" s="87">
        <v>10.905348030000001</v>
      </c>
      <c r="E4" s="63">
        <v>670</v>
      </c>
      <c r="F4" s="87">
        <v>8.5897435899999994</v>
      </c>
      <c r="G4" s="87">
        <v>9.19912068</v>
      </c>
      <c r="H4" s="63">
        <v>652</v>
      </c>
      <c r="I4" s="87">
        <v>7.2259780600000001</v>
      </c>
      <c r="J4" s="87">
        <v>7.6983391299999999</v>
      </c>
    </row>
    <row r="5" spans="1:16" s="56" customFormat="1" ht="18.899999999999999" customHeight="1" x14ac:dyDescent="0.3">
      <c r="A5" s="73" t="s">
        <v>351</v>
      </c>
      <c r="B5" s="63">
        <v>706</v>
      </c>
      <c r="C5" s="87">
        <v>10.03696332</v>
      </c>
      <c r="D5" s="87">
        <v>10.90654552</v>
      </c>
      <c r="E5" s="63">
        <v>768</v>
      </c>
      <c r="F5" s="87">
        <v>9.3772893800000006</v>
      </c>
      <c r="G5" s="87">
        <v>10.303718010000001</v>
      </c>
      <c r="H5" s="63">
        <v>692</v>
      </c>
      <c r="I5" s="87">
        <v>6.5160075299999995</v>
      </c>
      <c r="J5" s="87">
        <v>8.0271545599999996</v>
      </c>
    </row>
    <row r="6" spans="1:16" s="56" customFormat="1" ht="18.899999999999999" customHeight="1" x14ac:dyDescent="0.3">
      <c r="A6" s="73" t="s">
        <v>331</v>
      </c>
      <c r="B6" s="63">
        <v>833</v>
      </c>
      <c r="C6" s="87">
        <v>9.1478146299999992</v>
      </c>
      <c r="D6" s="87">
        <v>10.647666710000001</v>
      </c>
      <c r="E6" s="63">
        <v>906</v>
      </c>
      <c r="F6" s="87">
        <v>9.5529312500000003</v>
      </c>
      <c r="G6" s="87">
        <v>10.89622282</v>
      </c>
      <c r="H6" s="63">
        <v>925</v>
      </c>
      <c r="I6" s="87">
        <v>8.2714835000000004</v>
      </c>
      <c r="J6" s="87">
        <v>9.1094049199999994</v>
      </c>
    </row>
    <row r="7" spans="1:16" s="56" customFormat="1" ht="18.899999999999999" customHeight="1" x14ac:dyDescent="0.3">
      <c r="A7" s="73" t="s">
        <v>346</v>
      </c>
      <c r="B7" s="63">
        <v>179</v>
      </c>
      <c r="C7" s="87">
        <v>8.4914611000000004</v>
      </c>
      <c r="D7" s="87">
        <v>9.4358857700000005</v>
      </c>
      <c r="E7" s="63">
        <v>178</v>
      </c>
      <c r="F7" s="87">
        <v>8.4560570100000003</v>
      </c>
      <c r="G7" s="87">
        <v>9.3498503900000003</v>
      </c>
      <c r="H7" s="63">
        <v>145</v>
      </c>
      <c r="I7" s="87">
        <v>6.3961182199999991</v>
      </c>
      <c r="J7" s="87">
        <v>7.1322758200000003</v>
      </c>
    </row>
    <row r="8" spans="1:16" s="56" customFormat="1" ht="18.899999999999999" customHeight="1" x14ac:dyDescent="0.3">
      <c r="A8" s="73" t="s">
        <v>332</v>
      </c>
      <c r="B8" s="63">
        <v>977</v>
      </c>
      <c r="C8" s="87">
        <v>8.0121371200000002</v>
      </c>
      <c r="D8" s="87">
        <v>9.924030740000001</v>
      </c>
      <c r="E8" s="63">
        <v>1203</v>
      </c>
      <c r="F8" s="87">
        <v>8.07220023</v>
      </c>
      <c r="G8" s="87">
        <v>10.114055010000001</v>
      </c>
      <c r="H8" s="63">
        <v>1146</v>
      </c>
      <c r="I8" s="87">
        <v>6.6177744399999998</v>
      </c>
      <c r="J8" s="87">
        <v>8.2264783699999988</v>
      </c>
    </row>
    <row r="9" spans="1:16" s="56" customFormat="1" ht="18.899999999999999" customHeight="1" x14ac:dyDescent="0.3">
      <c r="A9" s="73" t="s">
        <v>347</v>
      </c>
      <c r="B9" s="63">
        <v>920</v>
      </c>
      <c r="C9" s="87">
        <v>8.6150388600000003</v>
      </c>
      <c r="D9" s="87">
        <v>10.28518669</v>
      </c>
      <c r="E9" s="63">
        <v>1228</v>
      </c>
      <c r="F9" s="87">
        <v>9.2665258099999992</v>
      </c>
      <c r="G9" s="87">
        <v>10.72464087</v>
      </c>
      <c r="H9" s="63">
        <v>1249</v>
      </c>
      <c r="I9" s="87">
        <v>7.8930738099999997</v>
      </c>
      <c r="J9" s="87">
        <v>8.9583907000000007</v>
      </c>
    </row>
    <row r="10" spans="1:16" s="56" customFormat="1" ht="18.899999999999999" customHeight="1" x14ac:dyDescent="0.3">
      <c r="A10" s="73" t="s">
        <v>333</v>
      </c>
      <c r="B10" s="63">
        <v>836</v>
      </c>
      <c r="C10" s="87">
        <v>8.761265980000001</v>
      </c>
      <c r="D10" s="87">
        <v>10.192673989999999</v>
      </c>
      <c r="E10" s="63">
        <v>829</v>
      </c>
      <c r="F10" s="87">
        <v>8.4307942600000008</v>
      </c>
      <c r="G10" s="87">
        <v>9.5418462700000006</v>
      </c>
      <c r="H10" s="63">
        <v>652</v>
      </c>
      <c r="I10" s="87">
        <v>6.3492063500000002</v>
      </c>
      <c r="J10" s="87">
        <v>7.2632773600000009</v>
      </c>
    </row>
    <row r="11" spans="1:16" s="56" customFormat="1" ht="18.899999999999999" customHeight="1" x14ac:dyDescent="0.3">
      <c r="A11" s="73" t="s">
        <v>334</v>
      </c>
      <c r="B11" s="63">
        <v>346</v>
      </c>
      <c r="C11" s="87">
        <v>5.7888572900000002</v>
      </c>
      <c r="D11" s="87">
        <v>7.7509091799999998</v>
      </c>
      <c r="E11" s="63">
        <v>354</v>
      </c>
      <c r="F11" s="87">
        <v>6.1447665300000001</v>
      </c>
      <c r="G11" s="87">
        <v>7.6845263900000003</v>
      </c>
      <c r="H11" s="63">
        <v>357</v>
      </c>
      <c r="I11" s="87">
        <v>4.2173656199999998</v>
      </c>
      <c r="J11" s="87">
        <v>5.5689096299999994</v>
      </c>
    </row>
    <row r="12" spans="1:16" s="56" customFormat="1" ht="18.899999999999999" customHeight="1" x14ac:dyDescent="0.3">
      <c r="A12" s="73" t="s">
        <v>210</v>
      </c>
      <c r="B12" s="63">
        <v>392</v>
      </c>
      <c r="C12" s="87">
        <v>9.1803278700000011</v>
      </c>
      <c r="D12" s="87">
        <v>10.201282600000001</v>
      </c>
      <c r="E12" s="63">
        <v>373</v>
      </c>
      <c r="F12" s="87">
        <v>8.463807580000001</v>
      </c>
      <c r="G12" s="87">
        <v>9.21644957</v>
      </c>
      <c r="H12" s="63">
        <v>284</v>
      </c>
      <c r="I12" s="87">
        <v>6.3251670400000002</v>
      </c>
      <c r="J12" s="87">
        <v>6.8706167900000006</v>
      </c>
    </row>
    <row r="13" spans="1:16" s="56" customFormat="1" ht="18.899999999999999" customHeight="1" x14ac:dyDescent="0.3">
      <c r="A13" s="73" t="s">
        <v>335</v>
      </c>
      <c r="B13" s="63">
        <v>847</v>
      </c>
      <c r="C13" s="87">
        <v>9.3923264599999996</v>
      </c>
      <c r="D13" s="87">
        <v>10.02583083</v>
      </c>
      <c r="E13" s="63">
        <v>948</v>
      </c>
      <c r="F13" s="87">
        <v>9.2074592099999997</v>
      </c>
      <c r="G13" s="87">
        <v>9.6900965600000006</v>
      </c>
      <c r="H13" s="63">
        <v>768</v>
      </c>
      <c r="I13" s="87">
        <v>6.68465489</v>
      </c>
      <c r="J13" s="87">
        <v>6.9850587399999995</v>
      </c>
    </row>
    <row r="14" spans="1:16" s="56" customFormat="1" ht="18.899999999999999" customHeight="1" x14ac:dyDescent="0.3">
      <c r="A14" s="73" t="s">
        <v>348</v>
      </c>
      <c r="B14" s="63">
        <v>1208</v>
      </c>
      <c r="C14" s="87">
        <v>11.90030539</v>
      </c>
      <c r="D14" s="87">
        <v>12.96288448</v>
      </c>
      <c r="E14" s="63">
        <v>1425</v>
      </c>
      <c r="F14" s="87">
        <v>10.48102383</v>
      </c>
      <c r="G14" s="87">
        <v>11.673954569999999</v>
      </c>
      <c r="H14" s="63">
        <v>1236</v>
      </c>
      <c r="I14" s="87">
        <v>8.5607424900000009</v>
      </c>
      <c r="J14" s="87">
        <v>9.3842343699999997</v>
      </c>
    </row>
    <row r="15" spans="1:16" s="56" customFormat="1" ht="18.899999999999999" customHeight="1" x14ac:dyDescent="0.3">
      <c r="A15" s="73" t="s">
        <v>336</v>
      </c>
      <c r="B15" s="63">
        <v>1877</v>
      </c>
      <c r="C15" s="87">
        <v>9.0383782000000004</v>
      </c>
      <c r="D15" s="87">
        <v>10.83517219</v>
      </c>
      <c r="E15" s="63">
        <v>2091</v>
      </c>
      <c r="F15" s="87">
        <v>9.8483421300000007</v>
      </c>
      <c r="G15" s="87">
        <v>11.254228680000001</v>
      </c>
      <c r="H15" s="63">
        <v>1770</v>
      </c>
      <c r="I15" s="87">
        <v>7.57705479</v>
      </c>
      <c r="J15" s="87">
        <v>8.3731121900000005</v>
      </c>
    </row>
    <row r="16" spans="1:16" s="56" customFormat="1" ht="18.899999999999999" customHeight="1" x14ac:dyDescent="0.3">
      <c r="A16" s="73" t="s">
        <v>349</v>
      </c>
      <c r="B16" s="63">
        <v>434</v>
      </c>
      <c r="C16" s="87">
        <v>10.252775810000001</v>
      </c>
      <c r="D16" s="87">
        <v>10.816107390000001</v>
      </c>
      <c r="E16" s="63">
        <v>423</v>
      </c>
      <c r="F16" s="87">
        <v>9.5248817799999994</v>
      </c>
      <c r="G16" s="87">
        <v>9.9756253000000008</v>
      </c>
      <c r="H16" s="63">
        <v>425</v>
      </c>
      <c r="I16" s="87">
        <v>9.0406296499999996</v>
      </c>
      <c r="J16" s="87">
        <v>9.3660618600000003</v>
      </c>
    </row>
    <row r="17" spans="1:16" s="56" customFormat="1" ht="18.899999999999999" customHeight="1" x14ac:dyDescent="0.3">
      <c r="A17" s="73" t="s">
        <v>337</v>
      </c>
      <c r="B17" s="63">
        <v>242</v>
      </c>
      <c r="C17" s="87">
        <v>8.6738351300000005</v>
      </c>
      <c r="D17" s="87">
        <v>8.8365388799999991</v>
      </c>
      <c r="E17" s="63">
        <v>236</v>
      </c>
      <c r="F17" s="87">
        <v>8.2894274700000015</v>
      </c>
      <c r="G17" s="87">
        <v>8.6694287800000005</v>
      </c>
      <c r="H17" s="63">
        <v>203</v>
      </c>
      <c r="I17" s="87">
        <v>7.0315206100000003</v>
      </c>
      <c r="J17" s="87">
        <v>7.2934261299999994</v>
      </c>
    </row>
    <row r="18" spans="1:16" s="56" customFormat="1" ht="18.899999999999999" customHeight="1" x14ac:dyDescent="0.3">
      <c r="A18" s="73" t="s">
        <v>338</v>
      </c>
      <c r="B18" s="63">
        <v>571</v>
      </c>
      <c r="C18" s="87">
        <v>10.05812929</v>
      </c>
      <c r="D18" s="87">
        <v>10.231722560000001</v>
      </c>
      <c r="E18" s="63">
        <v>548</v>
      </c>
      <c r="F18" s="87">
        <v>9.4352617099999989</v>
      </c>
      <c r="G18" s="87">
        <v>9.5976650899999996</v>
      </c>
      <c r="H18" s="63">
        <v>434</v>
      </c>
      <c r="I18" s="87">
        <v>7.2953437600000006</v>
      </c>
      <c r="J18" s="87">
        <v>7.3139853000000006</v>
      </c>
    </row>
    <row r="19" spans="1:16" s="56" customFormat="1" ht="18.899999999999999" customHeight="1" x14ac:dyDescent="0.3">
      <c r="A19" s="73" t="s">
        <v>339</v>
      </c>
      <c r="B19" s="63">
        <v>488</v>
      </c>
      <c r="C19" s="87">
        <v>12.60656161</v>
      </c>
      <c r="D19" s="87">
        <v>11.96403784</v>
      </c>
      <c r="E19" s="63">
        <v>539</v>
      </c>
      <c r="F19" s="87">
        <v>13.256271519999999</v>
      </c>
      <c r="G19" s="87">
        <v>12.465944160000001</v>
      </c>
      <c r="H19" s="63">
        <v>460</v>
      </c>
      <c r="I19" s="87">
        <v>10.53113553</v>
      </c>
      <c r="J19" s="87">
        <v>9.7420461199999995</v>
      </c>
    </row>
    <row r="20" spans="1:16" s="56" customFormat="1" ht="18.899999999999999" customHeight="1" x14ac:dyDescent="0.3">
      <c r="A20" s="73" t="s">
        <v>340</v>
      </c>
      <c r="B20" s="63">
        <v>433</v>
      </c>
      <c r="C20" s="87">
        <v>8.6565373900000004</v>
      </c>
      <c r="D20" s="87">
        <v>9.4078304199999998</v>
      </c>
      <c r="E20" s="63">
        <v>444</v>
      </c>
      <c r="F20" s="87">
        <v>8.5730836099999994</v>
      </c>
      <c r="G20" s="87">
        <v>9.2452100900000005</v>
      </c>
      <c r="H20" s="63">
        <v>437</v>
      </c>
      <c r="I20" s="87">
        <v>7.5305876300000003</v>
      </c>
      <c r="J20" s="87">
        <v>8.23696889</v>
      </c>
    </row>
    <row r="21" spans="1:16" s="56" customFormat="1" ht="18.899999999999999" customHeight="1" x14ac:dyDescent="0.3">
      <c r="A21" s="73" t="s">
        <v>341</v>
      </c>
      <c r="B21" s="63">
        <v>565</v>
      </c>
      <c r="C21" s="87">
        <v>12.24268689</v>
      </c>
      <c r="D21" s="87">
        <v>13.389608470000001</v>
      </c>
      <c r="E21" s="63">
        <v>518</v>
      </c>
      <c r="F21" s="87">
        <v>11.475409840000001</v>
      </c>
      <c r="G21" s="87">
        <v>11.867673530000001</v>
      </c>
      <c r="H21" s="63">
        <v>469</v>
      </c>
      <c r="I21" s="87">
        <v>10.01708672</v>
      </c>
      <c r="J21" s="87">
        <v>10.3467266</v>
      </c>
    </row>
    <row r="22" spans="1:16" s="56" customFormat="1" ht="18.899999999999999" customHeight="1" x14ac:dyDescent="0.3">
      <c r="A22" s="73" t="s">
        <v>350</v>
      </c>
      <c r="B22" s="63">
        <v>845</v>
      </c>
      <c r="C22" s="87">
        <v>10.64633993</v>
      </c>
      <c r="D22" s="87">
        <v>10.77695203</v>
      </c>
      <c r="E22" s="63">
        <v>810</v>
      </c>
      <c r="F22" s="87">
        <v>10.02475248</v>
      </c>
      <c r="G22" s="87">
        <v>10.162494930000001</v>
      </c>
      <c r="H22" s="63">
        <v>657</v>
      </c>
      <c r="I22" s="87">
        <v>7.5197436199999999</v>
      </c>
      <c r="J22" s="87">
        <v>7.6044118699999999</v>
      </c>
    </row>
    <row r="23" spans="1:16" s="56" customFormat="1" ht="18.899999999999999" customHeight="1" x14ac:dyDescent="0.3">
      <c r="A23" s="73" t="s">
        <v>342</v>
      </c>
      <c r="B23" s="63">
        <v>1197</v>
      </c>
      <c r="C23" s="87">
        <v>8.0993301300000002</v>
      </c>
      <c r="D23" s="87">
        <v>9.7152918800000005</v>
      </c>
      <c r="E23" s="63">
        <v>1338</v>
      </c>
      <c r="F23" s="87">
        <v>7.7628219999999999</v>
      </c>
      <c r="G23" s="87">
        <v>9.2249884099999999</v>
      </c>
      <c r="H23" s="63">
        <v>1004</v>
      </c>
      <c r="I23" s="87">
        <v>6.0217117499999997</v>
      </c>
      <c r="J23" s="87">
        <v>6.7496552900000006</v>
      </c>
    </row>
    <row r="24" spans="1:16" s="56" customFormat="1" ht="18.899999999999999" customHeight="1" x14ac:dyDescent="0.3">
      <c r="A24" s="73" t="s">
        <v>343</v>
      </c>
      <c r="B24" s="63">
        <v>932</v>
      </c>
      <c r="C24" s="87">
        <v>12.83923405</v>
      </c>
      <c r="D24" s="87">
        <v>14.196165350000001</v>
      </c>
      <c r="E24" s="63">
        <v>892</v>
      </c>
      <c r="F24" s="87">
        <v>11.879078440000001</v>
      </c>
      <c r="G24" s="87">
        <v>13.1617861</v>
      </c>
      <c r="H24" s="63">
        <v>688</v>
      </c>
      <c r="I24" s="87">
        <v>8.6726333000000011</v>
      </c>
      <c r="J24" s="87">
        <v>9.5045631999999998</v>
      </c>
    </row>
    <row r="25" spans="1:16" s="56" customFormat="1" ht="18.899999999999999" customHeight="1" x14ac:dyDescent="0.3">
      <c r="A25" s="73" t="s">
        <v>344</v>
      </c>
      <c r="B25" s="63">
        <v>1822</v>
      </c>
      <c r="C25" s="87">
        <v>12.25697948</v>
      </c>
      <c r="D25" s="87">
        <v>12.627970220000002</v>
      </c>
      <c r="E25" s="63">
        <v>1840</v>
      </c>
      <c r="F25" s="87">
        <v>11.81835699</v>
      </c>
      <c r="G25" s="87">
        <v>12.067073349999999</v>
      </c>
      <c r="H25" s="63">
        <v>1400</v>
      </c>
      <c r="I25" s="87">
        <v>8.832250329999999</v>
      </c>
      <c r="J25" s="87">
        <v>8.7746521800000004</v>
      </c>
    </row>
    <row r="26" spans="1:16" s="56" customFormat="1" ht="18.899999999999999" customHeight="1" x14ac:dyDescent="0.3">
      <c r="A26" s="73" t="s">
        <v>345</v>
      </c>
      <c r="B26" s="63">
        <v>752</v>
      </c>
      <c r="C26" s="87">
        <v>12.14862682</v>
      </c>
      <c r="D26" s="87">
        <v>14.46612676</v>
      </c>
      <c r="E26" s="63">
        <v>776</v>
      </c>
      <c r="F26" s="87">
        <v>12.44587009</v>
      </c>
      <c r="G26" s="87">
        <v>14.816735619999999</v>
      </c>
      <c r="H26" s="63">
        <v>540</v>
      </c>
      <c r="I26" s="87">
        <v>8.2317073199999999</v>
      </c>
      <c r="J26" s="87">
        <v>9.6281721700000009</v>
      </c>
    </row>
    <row r="27" spans="1:16" s="56" customFormat="1" ht="18.899999999999999" customHeight="1" x14ac:dyDescent="0.3">
      <c r="A27" s="74" t="s">
        <v>174</v>
      </c>
      <c r="B27" s="75">
        <v>18048</v>
      </c>
      <c r="C27" s="88">
        <v>9.7634336499999996</v>
      </c>
      <c r="D27" s="88">
        <v>10.524811570000001</v>
      </c>
      <c r="E27" s="75">
        <v>19337</v>
      </c>
      <c r="F27" s="88">
        <v>9.5565450700000003</v>
      </c>
      <c r="G27" s="88">
        <v>9.9725360999999992</v>
      </c>
      <c r="H27" s="75">
        <v>16593</v>
      </c>
      <c r="I27" s="88">
        <v>7.4445127400000004</v>
      </c>
      <c r="J27" s="88">
        <v>7.6388791200000004</v>
      </c>
    </row>
    <row r="28" spans="1:16" ht="18.899999999999999" customHeight="1" x14ac:dyDescent="0.25">
      <c r="A28" s="76" t="s">
        <v>29</v>
      </c>
      <c r="B28" s="77">
        <v>157447</v>
      </c>
      <c r="C28" s="91">
        <v>12.27732546</v>
      </c>
      <c r="D28" s="91">
        <v>12.775232789999999</v>
      </c>
      <c r="E28" s="77">
        <v>162564</v>
      </c>
      <c r="F28" s="91">
        <v>11.884827620000001</v>
      </c>
      <c r="G28" s="91">
        <v>12.106647800000001</v>
      </c>
      <c r="H28" s="77">
        <v>136617</v>
      </c>
      <c r="I28" s="91">
        <v>9.5036524700000005</v>
      </c>
      <c r="J28" s="91">
        <v>9.5036524700000005</v>
      </c>
      <c r="K28" s="78"/>
      <c r="L28" s="78"/>
    </row>
    <row r="29" spans="1:16" ht="18.899999999999999" customHeight="1" x14ac:dyDescent="0.25">
      <c r="A29" s="66" t="s">
        <v>426</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3" t="s">
        <v>472</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451</v>
      </c>
      <c r="B1" s="55"/>
      <c r="C1" s="55"/>
      <c r="D1" s="55"/>
      <c r="E1" s="55"/>
      <c r="F1" s="55"/>
      <c r="G1" s="55"/>
      <c r="H1" s="55"/>
      <c r="I1" s="55"/>
      <c r="J1" s="55"/>
    </row>
    <row r="2" spans="1:16" s="56" customFormat="1" ht="18.899999999999999" customHeight="1" x14ac:dyDescent="0.3">
      <c r="A2" s="1" t="s">
        <v>455</v>
      </c>
      <c r="B2" s="57"/>
      <c r="C2" s="57"/>
      <c r="D2" s="57"/>
      <c r="E2" s="57"/>
      <c r="F2" s="57"/>
      <c r="G2" s="57"/>
      <c r="H2" s="57"/>
      <c r="I2" s="57"/>
      <c r="J2" s="57"/>
    </row>
    <row r="3" spans="1:16" s="60" customFormat="1" ht="54" customHeight="1" x14ac:dyDescent="0.3">
      <c r="A3" s="110" t="s">
        <v>460</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352</v>
      </c>
      <c r="B4" s="63">
        <v>1434</v>
      </c>
      <c r="C4" s="87">
        <v>10.56664947</v>
      </c>
      <c r="D4" s="87">
        <v>10.88272036</v>
      </c>
      <c r="E4" s="63">
        <v>1553</v>
      </c>
      <c r="F4" s="87">
        <v>10.54239359</v>
      </c>
      <c r="G4" s="87">
        <v>10.95096135</v>
      </c>
      <c r="H4" s="63">
        <v>1557</v>
      </c>
      <c r="I4" s="87">
        <v>9.3378913299999997</v>
      </c>
      <c r="J4" s="87">
        <v>9.3808097300000011</v>
      </c>
    </row>
    <row r="5" spans="1:16" s="56" customFormat="1" ht="18.899999999999999" customHeight="1" x14ac:dyDescent="0.3">
      <c r="A5" s="73" t="s">
        <v>360</v>
      </c>
      <c r="B5" s="63">
        <v>1117</v>
      </c>
      <c r="C5" s="87">
        <v>14.087526799999999</v>
      </c>
      <c r="D5" s="87">
        <v>12.427206389999998</v>
      </c>
      <c r="E5" s="63">
        <v>1162</v>
      </c>
      <c r="F5" s="87">
        <v>14.534083799999999</v>
      </c>
      <c r="G5" s="87">
        <v>12.559927160000001</v>
      </c>
      <c r="H5" s="63">
        <v>966</v>
      </c>
      <c r="I5" s="87">
        <v>11.81073481</v>
      </c>
      <c r="J5" s="87">
        <v>9.9399701599999997</v>
      </c>
    </row>
    <row r="6" spans="1:16" s="56" customFormat="1" ht="18.899999999999999" customHeight="1" x14ac:dyDescent="0.3">
      <c r="A6" s="73" t="s">
        <v>353</v>
      </c>
      <c r="B6" s="63">
        <v>1245</v>
      </c>
      <c r="C6" s="87">
        <v>15.244275739999999</v>
      </c>
      <c r="D6" s="87">
        <v>15.178349820000001</v>
      </c>
      <c r="E6" s="63">
        <v>1302</v>
      </c>
      <c r="F6" s="87">
        <v>14.849452550000001</v>
      </c>
      <c r="G6" s="87">
        <v>14.02973884</v>
      </c>
      <c r="H6" s="63">
        <v>1202</v>
      </c>
      <c r="I6" s="87">
        <v>12.966558789999999</v>
      </c>
      <c r="J6" s="87">
        <v>12.06841008</v>
      </c>
    </row>
    <row r="7" spans="1:16" s="56" customFormat="1" ht="18.899999999999999" customHeight="1" x14ac:dyDescent="0.3">
      <c r="A7" s="73" t="s">
        <v>361</v>
      </c>
      <c r="B7" s="63">
        <v>2086</v>
      </c>
      <c r="C7" s="87">
        <v>12.660840009999999</v>
      </c>
      <c r="D7" s="87">
        <v>12.626680139999999</v>
      </c>
      <c r="E7" s="63">
        <v>2170</v>
      </c>
      <c r="F7" s="87">
        <v>12.95599737</v>
      </c>
      <c r="G7" s="87">
        <v>12.15208848</v>
      </c>
      <c r="H7" s="63">
        <v>1941</v>
      </c>
      <c r="I7" s="87">
        <v>11.15966193</v>
      </c>
      <c r="J7" s="87">
        <v>10.1683766</v>
      </c>
    </row>
    <row r="8" spans="1:16" s="56" customFormat="1" ht="18.899999999999999" customHeight="1" x14ac:dyDescent="0.3">
      <c r="A8" s="73" t="s">
        <v>362</v>
      </c>
      <c r="B8" s="63">
        <v>467</v>
      </c>
      <c r="C8" s="87">
        <v>9.4745384500000007</v>
      </c>
      <c r="D8" s="87">
        <v>10.10171798</v>
      </c>
      <c r="E8" s="63">
        <v>409</v>
      </c>
      <c r="F8" s="87">
        <v>8.1247516900000001</v>
      </c>
      <c r="G8" s="87">
        <v>8.6287875199999995</v>
      </c>
      <c r="H8" s="63">
        <v>390</v>
      </c>
      <c r="I8" s="87">
        <v>7.3391042500000001</v>
      </c>
      <c r="J8" s="87">
        <v>7.7857443499999999</v>
      </c>
    </row>
    <row r="9" spans="1:16" s="56" customFormat="1" ht="18.899999999999999" customHeight="1" x14ac:dyDescent="0.3">
      <c r="A9" s="73" t="s">
        <v>363</v>
      </c>
      <c r="B9" s="63">
        <v>2257</v>
      </c>
      <c r="C9" s="87">
        <v>12.14028293</v>
      </c>
      <c r="D9" s="87">
        <v>12.804253930000002</v>
      </c>
      <c r="E9" s="63">
        <v>2278</v>
      </c>
      <c r="F9" s="87">
        <v>11.889352820000001</v>
      </c>
      <c r="G9" s="87">
        <v>11.790715459999999</v>
      </c>
      <c r="H9" s="63">
        <v>2204</v>
      </c>
      <c r="I9" s="87">
        <v>11.029374969999999</v>
      </c>
      <c r="J9" s="87">
        <v>10.72423627</v>
      </c>
    </row>
    <row r="10" spans="1:16" s="56" customFormat="1" ht="18.899999999999999" customHeight="1" x14ac:dyDescent="0.3">
      <c r="A10" s="73" t="s">
        <v>354</v>
      </c>
      <c r="B10" s="63">
        <v>403</v>
      </c>
      <c r="C10" s="87">
        <v>11.527459950000001</v>
      </c>
      <c r="D10" s="87">
        <v>11.389385770000001</v>
      </c>
      <c r="E10" s="63">
        <v>453</v>
      </c>
      <c r="F10" s="87">
        <v>12.96137339</v>
      </c>
      <c r="G10" s="87">
        <v>12.54950034</v>
      </c>
      <c r="H10" s="63">
        <v>391</v>
      </c>
      <c r="I10" s="87">
        <v>11.06082037</v>
      </c>
      <c r="J10" s="87">
        <v>10.49444431</v>
      </c>
    </row>
    <row r="11" spans="1:16" s="56" customFormat="1" ht="18.899999999999999" customHeight="1" x14ac:dyDescent="0.3">
      <c r="A11" s="73" t="s">
        <v>355</v>
      </c>
      <c r="B11" s="63">
        <v>749</v>
      </c>
      <c r="C11" s="87">
        <v>12.740261950000001</v>
      </c>
      <c r="D11" s="87">
        <v>10.773546230000001</v>
      </c>
      <c r="E11" s="63">
        <v>873</v>
      </c>
      <c r="F11" s="87">
        <v>14.54272864</v>
      </c>
      <c r="G11" s="87">
        <v>12.26657522</v>
      </c>
      <c r="H11" s="63">
        <v>733</v>
      </c>
      <c r="I11" s="87">
        <v>11.62016487</v>
      </c>
      <c r="J11" s="87">
        <v>9.5527720600000006</v>
      </c>
    </row>
    <row r="12" spans="1:16" s="56" customFormat="1" ht="18.899999999999999" customHeight="1" x14ac:dyDescent="0.3">
      <c r="A12" s="73" t="s">
        <v>356</v>
      </c>
      <c r="B12" s="63">
        <v>1028</v>
      </c>
      <c r="C12" s="87">
        <v>11.884393059999999</v>
      </c>
      <c r="D12" s="87">
        <v>11.788453690000001</v>
      </c>
      <c r="E12" s="63">
        <v>1220</v>
      </c>
      <c r="F12" s="87">
        <v>12.86919831</v>
      </c>
      <c r="G12" s="87">
        <v>12.57463452</v>
      </c>
      <c r="H12" s="63">
        <v>1075</v>
      </c>
      <c r="I12" s="87">
        <v>10.563034289999999</v>
      </c>
      <c r="J12" s="87">
        <v>10.17270109</v>
      </c>
    </row>
    <row r="13" spans="1:16" s="56" customFormat="1" ht="18.899999999999999" customHeight="1" x14ac:dyDescent="0.3">
      <c r="A13" s="73" t="s">
        <v>357</v>
      </c>
      <c r="B13" s="63">
        <v>546</v>
      </c>
      <c r="C13" s="87">
        <v>13.131313129999999</v>
      </c>
      <c r="D13" s="87">
        <v>12.503491380000002</v>
      </c>
      <c r="E13" s="63">
        <v>581</v>
      </c>
      <c r="F13" s="87">
        <v>14.091680810000002</v>
      </c>
      <c r="G13" s="87">
        <v>13.077105270000001</v>
      </c>
      <c r="H13" s="63">
        <v>479</v>
      </c>
      <c r="I13" s="87">
        <v>11.20992277</v>
      </c>
      <c r="J13" s="87">
        <v>10.25034688</v>
      </c>
    </row>
    <row r="14" spans="1:16" s="56" customFormat="1" ht="18.899999999999999" customHeight="1" x14ac:dyDescent="0.3">
      <c r="A14" s="73" t="s">
        <v>364</v>
      </c>
      <c r="B14" s="63">
        <v>863</v>
      </c>
      <c r="C14" s="87">
        <v>13.25042223</v>
      </c>
      <c r="D14" s="87">
        <v>15.159884570000001</v>
      </c>
      <c r="E14" s="63">
        <v>1080</v>
      </c>
      <c r="F14" s="87">
        <v>15.280135819999998</v>
      </c>
      <c r="G14" s="87">
        <v>17.346213070000001</v>
      </c>
      <c r="H14" s="63">
        <v>943</v>
      </c>
      <c r="I14" s="87">
        <v>12.60021379</v>
      </c>
      <c r="J14" s="87">
        <v>14.202117059999999</v>
      </c>
    </row>
    <row r="15" spans="1:16" s="56" customFormat="1" ht="18.899999999999999" customHeight="1" x14ac:dyDescent="0.3">
      <c r="A15" s="73" t="s">
        <v>358</v>
      </c>
      <c r="B15" s="63">
        <v>1880</v>
      </c>
      <c r="C15" s="87">
        <v>19.23273657</v>
      </c>
      <c r="D15" s="87">
        <v>18.865106910000002</v>
      </c>
      <c r="E15" s="63">
        <v>1842</v>
      </c>
      <c r="F15" s="87">
        <v>17.77992278</v>
      </c>
      <c r="G15" s="87">
        <v>16.79844645</v>
      </c>
      <c r="H15" s="63">
        <v>1489</v>
      </c>
      <c r="I15" s="87">
        <v>14.14323708</v>
      </c>
      <c r="J15" s="87">
        <v>12.96187432</v>
      </c>
    </row>
    <row r="16" spans="1:16" s="56" customFormat="1" ht="18.899999999999999" customHeight="1" x14ac:dyDescent="0.3">
      <c r="A16" s="73" t="s">
        <v>365</v>
      </c>
      <c r="B16" s="63">
        <v>1252</v>
      </c>
      <c r="C16" s="87">
        <v>18.382029070000002</v>
      </c>
      <c r="D16" s="87">
        <v>19.807631570000002</v>
      </c>
      <c r="E16" s="63">
        <v>1256</v>
      </c>
      <c r="F16" s="87">
        <v>19.717425429999999</v>
      </c>
      <c r="G16" s="87">
        <v>20.72311165</v>
      </c>
      <c r="H16" s="63">
        <v>1084</v>
      </c>
      <c r="I16" s="87">
        <v>14.439856130000001</v>
      </c>
      <c r="J16" s="87">
        <v>15.752076379999998</v>
      </c>
    </row>
    <row r="17" spans="1:16" s="56" customFormat="1" ht="18.899999999999999" customHeight="1" x14ac:dyDescent="0.3">
      <c r="A17" s="73" t="s">
        <v>366</v>
      </c>
      <c r="B17" s="63">
        <v>1549</v>
      </c>
      <c r="C17" s="87">
        <v>24.923572</v>
      </c>
      <c r="D17" s="87">
        <v>28.82021817</v>
      </c>
      <c r="E17" s="63">
        <v>1448</v>
      </c>
      <c r="F17" s="87">
        <v>23.487429030000001</v>
      </c>
      <c r="G17" s="87">
        <v>25.793132079999996</v>
      </c>
      <c r="H17" s="63">
        <v>1126</v>
      </c>
      <c r="I17" s="87">
        <v>18.449942650000001</v>
      </c>
      <c r="J17" s="87">
        <v>19.590658269999999</v>
      </c>
    </row>
    <row r="18" spans="1:16" s="56" customFormat="1" ht="18.899999999999999" customHeight="1" x14ac:dyDescent="0.3">
      <c r="A18" s="73" t="s">
        <v>359</v>
      </c>
      <c r="B18" s="63">
        <v>267</v>
      </c>
      <c r="C18" s="87">
        <v>7.6702097100000008</v>
      </c>
      <c r="D18" s="87">
        <v>11.426285399999999</v>
      </c>
      <c r="E18" s="63">
        <v>332</v>
      </c>
      <c r="F18" s="87">
        <v>9.0389327500000007</v>
      </c>
      <c r="G18" s="87">
        <v>12.84510996</v>
      </c>
      <c r="H18" s="63">
        <v>287</v>
      </c>
      <c r="I18" s="87">
        <v>7.3570879300000005</v>
      </c>
      <c r="J18" s="87">
        <v>10.181579259999999</v>
      </c>
    </row>
    <row r="19" spans="1:16" s="56" customFormat="1" ht="18.899999999999999" customHeight="1" x14ac:dyDescent="0.3">
      <c r="A19" s="74" t="s">
        <v>49</v>
      </c>
      <c r="B19" s="75">
        <v>17143</v>
      </c>
      <c r="C19" s="88">
        <v>13.7539012</v>
      </c>
      <c r="D19" s="88">
        <v>13.698768250000001</v>
      </c>
      <c r="E19" s="75">
        <v>17959</v>
      </c>
      <c r="F19" s="88">
        <v>13.90295261</v>
      </c>
      <c r="G19" s="88">
        <v>13.21483147</v>
      </c>
      <c r="H19" s="75">
        <v>15867</v>
      </c>
      <c r="I19" s="88">
        <v>11.613200710000001</v>
      </c>
      <c r="J19" s="88">
        <v>10.551338680000001</v>
      </c>
    </row>
    <row r="20" spans="1:16" ht="18.899999999999999" customHeight="1" x14ac:dyDescent="0.25">
      <c r="A20" s="76" t="s">
        <v>29</v>
      </c>
      <c r="B20" s="77">
        <v>157447</v>
      </c>
      <c r="C20" s="91">
        <v>12.27732546</v>
      </c>
      <c r="D20" s="91">
        <v>12.775232789999999</v>
      </c>
      <c r="E20" s="77">
        <v>162564</v>
      </c>
      <c r="F20" s="91">
        <v>11.884827620000001</v>
      </c>
      <c r="G20" s="91">
        <v>12.106647800000001</v>
      </c>
      <c r="H20" s="77">
        <v>136617</v>
      </c>
      <c r="I20" s="91">
        <v>9.5036524700000005</v>
      </c>
      <c r="J20" s="91">
        <v>9.5036524700000005</v>
      </c>
      <c r="K20" s="78"/>
      <c r="L20" s="78"/>
    </row>
    <row r="21" spans="1:16" ht="18.899999999999999" customHeight="1" x14ac:dyDescent="0.25">
      <c r="A21" s="66" t="s">
        <v>426</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3" t="s">
        <v>472</v>
      </c>
      <c r="B23" s="69"/>
      <c r="C23" s="69"/>
      <c r="D23" s="69"/>
      <c r="E23" s="69"/>
      <c r="F23" s="69"/>
      <c r="G23" s="69"/>
      <c r="H23" s="69"/>
      <c r="I23" s="69"/>
      <c r="J23" s="69"/>
    </row>
    <row r="25" spans="1:16" x14ac:dyDescent="0.25">
      <c r="B25" s="68"/>
      <c r="H25" s="68"/>
    </row>
    <row r="26" spans="1:16" x14ac:dyDescent="0.25">
      <c r="B26" s="68"/>
      <c r="H26" s="68"/>
    </row>
    <row r="27" spans="1:16" x14ac:dyDescent="0.25">
      <c r="B27" s="68"/>
      <c r="H27" s="68"/>
    </row>
    <row r="28" spans="1:16" x14ac:dyDescent="0.25">
      <c r="B28" s="68"/>
      <c r="H28" s="68"/>
    </row>
    <row r="29" spans="1:16" x14ac:dyDescent="0.25">
      <c r="B29" s="68"/>
      <c r="H29" s="68"/>
    </row>
    <row r="30" spans="1:16" x14ac:dyDescent="0.25">
      <c r="B30" s="68"/>
      <c r="H30" s="68"/>
    </row>
    <row r="31" spans="1:16" x14ac:dyDescent="0.25">
      <c r="B31" s="68"/>
      <c r="H31" s="68"/>
    </row>
    <row r="32" spans="1:16"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452</v>
      </c>
      <c r="B1" s="55"/>
      <c r="C1" s="55"/>
      <c r="D1" s="55"/>
      <c r="E1" s="55"/>
      <c r="F1" s="55"/>
      <c r="G1" s="55"/>
      <c r="H1" s="55"/>
      <c r="I1" s="55"/>
      <c r="J1" s="55"/>
    </row>
    <row r="2" spans="1:16" s="56" customFormat="1" ht="18.899999999999999" customHeight="1" x14ac:dyDescent="0.3">
      <c r="A2" s="1" t="s">
        <v>455</v>
      </c>
      <c r="B2" s="57"/>
      <c r="C2" s="57"/>
      <c r="D2" s="57"/>
      <c r="E2" s="57"/>
      <c r="F2" s="57"/>
      <c r="G2" s="57"/>
      <c r="H2" s="57"/>
      <c r="I2" s="57"/>
      <c r="J2" s="57"/>
    </row>
    <row r="3" spans="1:16" s="60" customFormat="1" ht="54" customHeight="1" x14ac:dyDescent="0.3">
      <c r="A3" s="110" t="s">
        <v>460</v>
      </c>
      <c r="B3" s="58" t="s">
        <v>462</v>
      </c>
      <c r="C3" s="58" t="s">
        <v>463</v>
      </c>
      <c r="D3" s="58" t="s">
        <v>464</v>
      </c>
      <c r="E3" s="58" t="s">
        <v>465</v>
      </c>
      <c r="F3" s="58" t="s">
        <v>466</v>
      </c>
      <c r="G3" s="58" t="s">
        <v>467</v>
      </c>
      <c r="H3" s="58" t="s">
        <v>468</v>
      </c>
      <c r="I3" s="58" t="s">
        <v>469</v>
      </c>
      <c r="J3" s="59" t="s">
        <v>470</v>
      </c>
      <c r="O3" s="61"/>
      <c r="P3" s="61"/>
    </row>
    <row r="4" spans="1:16" s="56" customFormat="1" ht="18.899999999999999" customHeight="1" x14ac:dyDescent="0.3">
      <c r="A4" s="73" t="s">
        <v>382</v>
      </c>
      <c r="B4" s="63">
        <v>1844</v>
      </c>
      <c r="C4" s="87">
        <v>12.18690106</v>
      </c>
      <c r="D4" s="87">
        <v>12.90341207</v>
      </c>
      <c r="E4" s="63">
        <v>1842</v>
      </c>
      <c r="F4" s="87">
        <v>11.647906919999999</v>
      </c>
      <c r="G4" s="87">
        <v>12.358431850000001</v>
      </c>
      <c r="H4" s="63">
        <v>1522</v>
      </c>
      <c r="I4" s="87">
        <v>9.6567476699999997</v>
      </c>
      <c r="J4" s="87">
        <v>9.91218501</v>
      </c>
    </row>
    <row r="5" spans="1:16" s="56" customFormat="1" ht="18.899999999999999" customHeight="1" x14ac:dyDescent="0.3">
      <c r="A5" s="73" t="s">
        <v>367</v>
      </c>
      <c r="B5" s="63">
        <v>1670</v>
      </c>
      <c r="C5" s="87">
        <v>10.8943832</v>
      </c>
      <c r="D5" s="87">
        <v>11.199219380000001</v>
      </c>
      <c r="E5" s="63">
        <v>1727</v>
      </c>
      <c r="F5" s="87">
        <v>11.20410017</v>
      </c>
      <c r="G5" s="87">
        <v>11.364953360000001</v>
      </c>
      <c r="H5" s="63">
        <v>1364</v>
      </c>
      <c r="I5" s="87">
        <v>8.7256908899999992</v>
      </c>
      <c r="J5" s="87">
        <v>8.8256142999999998</v>
      </c>
    </row>
    <row r="6" spans="1:16" s="56" customFormat="1" ht="18.899999999999999" customHeight="1" x14ac:dyDescent="0.3">
      <c r="A6" s="73" t="s">
        <v>400</v>
      </c>
      <c r="B6" s="63">
        <v>1246</v>
      </c>
      <c r="C6" s="87">
        <v>12.71169149</v>
      </c>
      <c r="D6" s="87">
        <v>13.589351429999999</v>
      </c>
      <c r="E6" s="63">
        <v>1399</v>
      </c>
      <c r="F6" s="87">
        <v>12.49441815</v>
      </c>
      <c r="G6" s="87">
        <v>13.57605721</v>
      </c>
      <c r="H6" s="63">
        <v>1225</v>
      </c>
      <c r="I6" s="87">
        <v>9.2711723300000006</v>
      </c>
      <c r="J6" s="87">
        <v>9.85141183</v>
      </c>
    </row>
    <row r="7" spans="1:16" s="56" customFormat="1" ht="18.899999999999999" customHeight="1" x14ac:dyDescent="0.3">
      <c r="A7" s="73" t="s">
        <v>368</v>
      </c>
      <c r="B7" s="63">
        <v>1154</v>
      </c>
      <c r="C7" s="87">
        <v>10.08388675</v>
      </c>
      <c r="D7" s="87">
        <v>10.06125121</v>
      </c>
      <c r="E7" s="63">
        <v>1240</v>
      </c>
      <c r="F7" s="87">
        <v>10.021821710000001</v>
      </c>
      <c r="G7" s="87">
        <v>10.24178165</v>
      </c>
      <c r="H7" s="63">
        <v>1086</v>
      </c>
      <c r="I7" s="87">
        <v>8.0118037599999994</v>
      </c>
      <c r="J7" s="87">
        <v>8.4252130800000007</v>
      </c>
    </row>
    <row r="8" spans="1:16" s="56" customFormat="1" ht="18.899999999999999" customHeight="1" x14ac:dyDescent="0.3">
      <c r="A8" s="73" t="s">
        <v>369</v>
      </c>
      <c r="B8" s="63">
        <v>1305</v>
      </c>
      <c r="C8" s="87">
        <v>12.974746470000001</v>
      </c>
      <c r="D8" s="87">
        <v>13.155824260000001</v>
      </c>
      <c r="E8" s="63">
        <v>1367</v>
      </c>
      <c r="F8" s="87">
        <v>13.46665353</v>
      </c>
      <c r="G8" s="87">
        <v>13.487484240000001</v>
      </c>
      <c r="H8" s="63">
        <v>1102</v>
      </c>
      <c r="I8" s="87">
        <v>10.645285940000001</v>
      </c>
      <c r="J8" s="87">
        <v>10.57770505</v>
      </c>
    </row>
    <row r="9" spans="1:16" s="56" customFormat="1" ht="18.899999999999999" customHeight="1" x14ac:dyDescent="0.3">
      <c r="A9" s="73" t="s">
        <v>381</v>
      </c>
      <c r="B9" s="63">
        <v>1018</v>
      </c>
      <c r="C9" s="87">
        <v>14.06465875</v>
      </c>
      <c r="D9" s="87">
        <v>14.329682869999999</v>
      </c>
      <c r="E9" s="63">
        <v>1062</v>
      </c>
      <c r="F9" s="87">
        <v>13.74579342</v>
      </c>
      <c r="G9" s="87">
        <v>13.633542770000002</v>
      </c>
      <c r="H9" s="63">
        <v>918</v>
      </c>
      <c r="I9" s="87">
        <v>11.03763376</v>
      </c>
      <c r="J9" s="87">
        <v>10.720674839999999</v>
      </c>
    </row>
    <row r="10" spans="1:16" s="56" customFormat="1" ht="18.899999999999999" customHeight="1" x14ac:dyDescent="0.3">
      <c r="A10" s="73" t="s">
        <v>370</v>
      </c>
      <c r="B10" s="63">
        <v>635</v>
      </c>
      <c r="C10" s="87">
        <v>12.11832061</v>
      </c>
      <c r="D10" s="87">
        <v>11.32578513</v>
      </c>
      <c r="E10" s="63">
        <v>615</v>
      </c>
      <c r="F10" s="87">
        <v>12.0258115</v>
      </c>
      <c r="G10" s="87">
        <v>11.380369140000001</v>
      </c>
      <c r="H10" s="63">
        <v>547</v>
      </c>
      <c r="I10" s="87">
        <v>10.833828480000001</v>
      </c>
      <c r="J10" s="87">
        <v>9.9832014999999998</v>
      </c>
    </row>
    <row r="11" spans="1:16" s="56" customFormat="1" ht="18.899999999999999" customHeight="1" x14ac:dyDescent="0.3">
      <c r="A11" s="73" t="s">
        <v>371</v>
      </c>
      <c r="B11" s="63">
        <v>612</v>
      </c>
      <c r="C11" s="87">
        <v>10.91103584</v>
      </c>
      <c r="D11" s="87">
        <v>10.52107202</v>
      </c>
      <c r="E11" s="63">
        <v>660</v>
      </c>
      <c r="F11" s="87">
        <v>12.01747997</v>
      </c>
      <c r="G11" s="87">
        <v>11.263643269999999</v>
      </c>
      <c r="H11" s="63">
        <v>586</v>
      </c>
      <c r="I11" s="87">
        <v>10.867952519999999</v>
      </c>
      <c r="J11" s="87">
        <v>10.24913733</v>
      </c>
    </row>
    <row r="12" spans="1:16" s="56" customFormat="1" ht="18.899999999999999" customHeight="1" x14ac:dyDescent="0.3">
      <c r="A12" s="73" t="s">
        <v>372</v>
      </c>
      <c r="B12" s="63">
        <v>1451</v>
      </c>
      <c r="C12" s="87">
        <v>12.19430204</v>
      </c>
      <c r="D12" s="87">
        <v>12.00836011</v>
      </c>
      <c r="E12" s="63">
        <v>1527</v>
      </c>
      <c r="F12" s="87">
        <v>12.438905179999999</v>
      </c>
      <c r="G12" s="87">
        <v>12.08862317</v>
      </c>
      <c r="H12" s="63">
        <v>1320</v>
      </c>
      <c r="I12" s="87">
        <v>10.37899041</v>
      </c>
      <c r="J12" s="87">
        <v>10.05032675</v>
      </c>
    </row>
    <row r="13" spans="1:16" s="56" customFormat="1" ht="18.899999999999999" customHeight="1" x14ac:dyDescent="0.3">
      <c r="A13" s="73" t="s">
        <v>373</v>
      </c>
      <c r="B13" s="63">
        <v>1766</v>
      </c>
      <c r="C13" s="87">
        <v>12.4647092</v>
      </c>
      <c r="D13" s="87">
        <v>12.964577780000001</v>
      </c>
      <c r="E13" s="63">
        <v>1784</v>
      </c>
      <c r="F13" s="87">
        <v>12.6578686</v>
      </c>
      <c r="G13" s="87">
        <v>12.787584029999998</v>
      </c>
      <c r="H13" s="63">
        <v>1506</v>
      </c>
      <c r="I13" s="87">
        <v>10.72496795</v>
      </c>
      <c r="J13" s="87">
        <v>10.70018533</v>
      </c>
    </row>
    <row r="14" spans="1:16" s="56" customFormat="1" ht="18.899999999999999" customHeight="1" x14ac:dyDescent="0.3">
      <c r="A14" s="73" t="s">
        <v>374</v>
      </c>
      <c r="B14" s="63">
        <v>2045</v>
      </c>
      <c r="C14" s="87">
        <v>17.09580338</v>
      </c>
      <c r="D14" s="87">
        <v>17.607036230000002</v>
      </c>
      <c r="E14" s="63">
        <v>1910</v>
      </c>
      <c r="F14" s="87">
        <v>16.266394140000003</v>
      </c>
      <c r="G14" s="87">
        <v>16.37890544</v>
      </c>
      <c r="H14" s="63">
        <v>1517</v>
      </c>
      <c r="I14" s="87">
        <v>12.827667849999999</v>
      </c>
      <c r="J14" s="87">
        <v>12.889414609999999</v>
      </c>
    </row>
    <row r="15" spans="1:16" s="56" customFormat="1" ht="18.899999999999999" customHeight="1" x14ac:dyDescent="0.3">
      <c r="A15" s="73" t="s">
        <v>375</v>
      </c>
      <c r="B15" s="63">
        <v>1239</v>
      </c>
      <c r="C15" s="87">
        <v>14.153529810000002</v>
      </c>
      <c r="D15" s="87">
        <v>13.64340453</v>
      </c>
      <c r="E15" s="63">
        <v>1246</v>
      </c>
      <c r="F15" s="87">
        <v>13.778613289999999</v>
      </c>
      <c r="G15" s="87">
        <v>13.303591489999999</v>
      </c>
      <c r="H15" s="63">
        <v>1089</v>
      </c>
      <c r="I15" s="87">
        <v>11.65703276</v>
      </c>
      <c r="J15" s="87">
        <v>11.339415899999999</v>
      </c>
    </row>
    <row r="16" spans="1:16" s="56" customFormat="1" ht="18.899999999999999" customHeight="1" x14ac:dyDescent="0.3">
      <c r="A16" s="73" t="s">
        <v>376</v>
      </c>
      <c r="B16" s="63">
        <v>709</v>
      </c>
      <c r="C16" s="87">
        <v>13.456063770000002</v>
      </c>
      <c r="D16" s="87">
        <v>13.249461940000002</v>
      </c>
      <c r="E16" s="63">
        <v>542</v>
      </c>
      <c r="F16" s="87">
        <v>9.9889421299999999</v>
      </c>
      <c r="G16" s="87">
        <v>9.719733960000001</v>
      </c>
      <c r="H16" s="63">
        <v>515</v>
      </c>
      <c r="I16" s="87">
        <v>9.5618269599999994</v>
      </c>
      <c r="J16" s="87">
        <v>9.4004218700000006</v>
      </c>
    </row>
    <row r="17" spans="1:12" s="56" customFormat="1" ht="18.899999999999999" customHeight="1" x14ac:dyDescent="0.3">
      <c r="A17" s="73" t="s">
        <v>380</v>
      </c>
      <c r="B17" s="63">
        <v>990</v>
      </c>
      <c r="C17" s="87">
        <v>14.50549451</v>
      </c>
      <c r="D17" s="87">
        <v>15.18743465</v>
      </c>
      <c r="E17" s="63">
        <v>1062</v>
      </c>
      <c r="F17" s="87">
        <v>14.347473660000002</v>
      </c>
      <c r="G17" s="87">
        <v>15.10770376</v>
      </c>
      <c r="H17" s="63">
        <v>852</v>
      </c>
      <c r="I17" s="87">
        <v>11.648892530000001</v>
      </c>
      <c r="J17" s="87">
        <v>11.7209453</v>
      </c>
    </row>
    <row r="18" spans="1:12" s="56" customFormat="1" ht="18.899999999999999" customHeight="1" x14ac:dyDescent="0.3">
      <c r="A18" s="73" t="s">
        <v>377</v>
      </c>
      <c r="B18" s="63">
        <v>903</v>
      </c>
      <c r="C18" s="87">
        <v>12.517327419999999</v>
      </c>
      <c r="D18" s="87">
        <v>13.147011719999998</v>
      </c>
      <c r="E18" s="63">
        <v>826</v>
      </c>
      <c r="F18" s="87">
        <v>11.58810325</v>
      </c>
      <c r="G18" s="87">
        <v>11.89196463</v>
      </c>
      <c r="H18" s="63">
        <v>737</v>
      </c>
      <c r="I18" s="87">
        <v>10.02857532</v>
      </c>
      <c r="J18" s="87">
        <v>10.25470471</v>
      </c>
    </row>
    <row r="19" spans="1:12" s="56" customFormat="1" ht="18.899999999999999" customHeight="1" x14ac:dyDescent="0.3">
      <c r="A19" s="73" t="s">
        <v>378</v>
      </c>
      <c r="B19" s="63">
        <v>1772</v>
      </c>
      <c r="C19" s="87">
        <v>19.103061660000002</v>
      </c>
      <c r="D19" s="87">
        <v>20.573090190000002</v>
      </c>
      <c r="E19" s="63">
        <v>1324</v>
      </c>
      <c r="F19" s="87">
        <v>15.487191480000002</v>
      </c>
      <c r="G19" s="87">
        <v>15.930299889999999</v>
      </c>
      <c r="H19" s="63">
        <v>1151</v>
      </c>
      <c r="I19" s="87">
        <v>13.24053836</v>
      </c>
      <c r="J19" s="87">
        <v>13.541382839999999</v>
      </c>
    </row>
    <row r="20" spans="1:12" s="56" customFormat="1" ht="18.899999999999999" customHeight="1" x14ac:dyDescent="0.3">
      <c r="A20" s="73" t="s">
        <v>379</v>
      </c>
      <c r="B20" s="63">
        <v>1718</v>
      </c>
      <c r="C20" s="87">
        <v>15.41083602</v>
      </c>
      <c r="D20" s="87">
        <v>16.54087002</v>
      </c>
      <c r="E20" s="63">
        <v>1933</v>
      </c>
      <c r="F20" s="87">
        <v>15.737197750000002</v>
      </c>
      <c r="G20" s="87">
        <v>16.888665629999998</v>
      </c>
      <c r="H20" s="63">
        <v>1646</v>
      </c>
      <c r="I20" s="87">
        <v>13.07906238</v>
      </c>
      <c r="J20" s="87">
        <v>13.579536310000002</v>
      </c>
    </row>
    <row r="21" spans="1:12" s="56" customFormat="1" ht="18.899999999999999" customHeight="1" x14ac:dyDescent="0.3">
      <c r="A21" s="74" t="s">
        <v>172</v>
      </c>
      <c r="B21" s="75">
        <v>22077</v>
      </c>
      <c r="C21" s="88">
        <v>13.270139329999999</v>
      </c>
      <c r="D21" s="88">
        <v>13.78640789</v>
      </c>
      <c r="E21" s="75">
        <v>22066</v>
      </c>
      <c r="F21" s="88">
        <v>12.88721207</v>
      </c>
      <c r="G21" s="88">
        <v>12.9130878</v>
      </c>
      <c r="H21" s="75">
        <v>18683</v>
      </c>
      <c r="I21" s="88">
        <v>10.583710050000001</v>
      </c>
      <c r="J21" s="88">
        <v>10.41900592</v>
      </c>
    </row>
    <row r="22" spans="1:12" ht="18.899999999999999" customHeight="1" x14ac:dyDescent="0.25">
      <c r="A22" s="76" t="s">
        <v>29</v>
      </c>
      <c r="B22" s="77">
        <v>157447</v>
      </c>
      <c r="C22" s="91">
        <v>12.27732546</v>
      </c>
      <c r="D22" s="91">
        <v>12.775232789999999</v>
      </c>
      <c r="E22" s="77">
        <v>162564</v>
      </c>
      <c r="F22" s="91">
        <v>11.884827620000001</v>
      </c>
      <c r="G22" s="91">
        <v>12.106647800000001</v>
      </c>
      <c r="H22" s="77">
        <v>136617</v>
      </c>
      <c r="I22" s="91">
        <v>9.5036524700000005</v>
      </c>
      <c r="J22" s="91">
        <v>9.5036524700000005</v>
      </c>
      <c r="K22" s="78"/>
      <c r="L22" s="78"/>
    </row>
    <row r="23" spans="1:12" ht="18.899999999999999" customHeight="1" x14ac:dyDescent="0.25">
      <c r="A23" s="66" t="s">
        <v>426</v>
      </c>
    </row>
    <row r="25" spans="1:12" ht="15.6" x14ac:dyDescent="0.3">
      <c r="A25" s="113" t="s">
        <v>472</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2" t="s">
        <v>453</v>
      </c>
      <c r="B1" s="55"/>
      <c r="C1" s="55"/>
      <c r="D1" s="55"/>
      <c r="E1" s="55"/>
      <c r="F1" s="55"/>
      <c r="G1" s="55"/>
      <c r="H1" s="55"/>
      <c r="I1" s="55"/>
      <c r="J1" s="55"/>
    </row>
    <row r="2" spans="1:16" s="56" customFormat="1" ht="18.899999999999999" customHeight="1" x14ac:dyDescent="0.3">
      <c r="A2" s="1" t="s">
        <v>455</v>
      </c>
      <c r="B2" s="57"/>
      <c r="C2" s="57"/>
      <c r="D2" s="57"/>
      <c r="E2" s="57"/>
      <c r="F2" s="57"/>
      <c r="G2" s="57"/>
      <c r="H2" s="57"/>
      <c r="I2" s="57"/>
      <c r="J2" s="57"/>
    </row>
    <row r="3" spans="1:16" s="60" customFormat="1" ht="54" customHeight="1" x14ac:dyDescent="0.3">
      <c r="A3" s="110" t="s">
        <v>460</v>
      </c>
      <c r="B3" s="58" t="s">
        <v>462</v>
      </c>
      <c r="C3" s="58" t="s">
        <v>463</v>
      </c>
      <c r="D3" s="58" t="s">
        <v>464</v>
      </c>
      <c r="E3" s="58" t="s">
        <v>465</v>
      </c>
      <c r="F3" s="58" t="s">
        <v>466</v>
      </c>
      <c r="G3" s="58" t="s">
        <v>467</v>
      </c>
      <c r="H3" s="58" t="s">
        <v>468</v>
      </c>
      <c r="I3" s="58" t="s">
        <v>469</v>
      </c>
      <c r="J3" s="59" t="s">
        <v>470</v>
      </c>
      <c r="O3" s="61"/>
      <c r="P3" s="61"/>
    </row>
    <row r="4" spans="1:16" s="56" customFormat="1" ht="56.25" customHeight="1" x14ac:dyDescent="0.3">
      <c r="A4" s="79" t="s">
        <v>393</v>
      </c>
      <c r="B4" s="63">
        <v>968</v>
      </c>
      <c r="C4" s="87">
        <v>12.646981970000001</v>
      </c>
      <c r="D4" s="87">
        <v>12.831537330000002</v>
      </c>
      <c r="E4" s="63">
        <v>1019</v>
      </c>
      <c r="F4" s="87">
        <v>13.337696339999999</v>
      </c>
      <c r="G4" s="87">
        <v>12.97373312</v>
      </c>
      <c r="H4" s="63">
        <v>940</v>
      </c>
      <c r="I4" s="87">
        <v>12.82926164</v>
      </c>
      <c r="J4" s="87">
        <v>12.2793577</v>
      </c>
    </row>
    <row r="5" spans="1:16" s="56" customFormat="1" ht="56.25" customHeight="1" x14ac:dyDescent="0.3">
      <c r="A5" s="79" t="s">
        <v>383</v>
      </c>
      <c r="B5" s="63">
        <v>372</v>
      </c>
      <c r="C5" s="87">
        <v>23.861449650000001</v>
      </c>
      <c r="D5" s="87">
        <v>31.783340929999998</v>
      </c>
      <c r="E5" s="63">
        <v>214</v>
      </c>
      <c r="F5" s="87">
        <v>14.92329149</v>
      </c>
      <c r="G5" s="87">
        <v>18.574138420000001</v>
      </c>
      <c r="H5" s="63">
        <v>180</v>
      </c>
      <c r="I5" s="87">
        <v>14.184397160000001</v>
      </c>
      <c r="J5" s="87">
        <v>17.077236800000001</v>
      </c>
    </row>
    <row r="6" spans="1:16" s="56" customFormat="1" ht="56.25" customHeight="1" x14ac:dyDescent="0.3">
      <c r="A6" s="79" t="s">
        <v>394</v>
      </c>
      <c r="B6" s="63">
        <v>2317</v>
      </c>
      <c r="C6" s="87">
        <v>15.69251609</v>
      </c>
      <c r="D6" s="87">
        <v>19.082065670000002</v>
      </c>
      <c r="E6" s="63">
        <v>2517</v>
      </c>
      <c r="F6" s="87">
        <v>16.734259690000002</v>
      </c>
      <c r="G6" s="87">
        <v>19.607028409999998</v>
      </c>
      <c r="H6" s="63">
        <v>1979</v>
      </c>
      <c r="I6" s="87">
        <v>13.684137739999999</v>
      </c>
      <c r="J6" s="87">
        <v>15.707374679999999</v>
      </c>
    </row>
    <row r="7" spans="1:16" s="56" customFormat="1" ht="56.25" customHeight="1" x14ac:dyDescent="0.3">
      <c r="A7" s="79" t="s">
        <v>392</v>
      </c>
      <c r="B7" s="63">
        <v>1843</v>
      </c>
      <c r="C7" s="87">
        <v>16.189388619999999</v>
      </c>
      <c r="D7" s="87">
        <v>18.376576959999998</v>
      </c>
      <c r="E7" s="63">
        <v>1880</v>
      </c>
      <c r="F7" s="87">
        <v>16.507156030000001</v>
      </c>
      <c r="G7" s="87">
        <v>18.588612439999999</v>
      </c>
      <c r="H7" s="63">
        <v>1814</v>
      </c>
      <c r="I7" s="87">
        <v>16.031816169999999</v>
      </c>
      <c r="J7" s="87">
        <v>17.105071729999999</v>
      </c>
    </row>
    <row r="8" spans="1:16" s="56" customFormat="1" ht="56.25" customHeight="1" x14ac:dyDescent="0.3">
      <c r="A8" s="79" t="s">
        <v>397</v>
      </c>
      <c r="B8" s="63">
        <v>153</v>
      </c>
      <c r="C8" s="87">
        <v>9.8455598500000008</v>
      </c>
      <c r="D8" s="87">
        <v>13.485361230000001</v>
      </c>
      <c r="E8" s="63">
        <v>254</v>
      </c>
      <c r="F8" s="87">
        <v>15.85518102</v>
      </c>
      <c r="G8" s="87">
        <v>20.835389500000002</v>
      </c>
      <c r="H8" s="63">
        <v>215</v>
      </c>
      <c r="I8" s="87">
        <v>13.038204970000001</v>
      </c>
      <c r="J8" s="87">
        <v>16.801780320000002</v>
      </c>
    </row>
    <row r="9" spans="1:16" s="56" customFormat="1" ht="56.25" customHeight="1" x14ac:dyDescent="0.3">
      <c r="A9" s="79" t="s">
        <v>398</v>
      </c>
      <c r="B9" s="63">
        <v>241</v>
      </c>
      <c r="C9" s="87">
        <v>17.413294800000003</v>
      </c>
      <c r="D9" s="87">
        <v>21.500480790000001</v>
      </c>
      <c r="E9" s="63">
        <v>240</v>
      </c>
      <c r="F9" s="87">
        <v>19.123505980000001</v>
      </c>
      <c r="G9" s="87">
        <v>22.36022182</v>
      </c>
      <c r="H9" s="63">
        <v>204</v>
      </c>
      <c r="I9" s="87">
        <v>17.15727502</v>
      </c>
      <c r="J9" s="87">
        <v>20.04393945</v>
      </c>
    </row>
    <row r="10" spans="1:16" s="56" customFormat="1" ht="56.25" customHeight="1" x14ac:dyDescent="0.3">
      <c r="A10" s="79" t="s">
        <v>399</v>
      </c>
      <c r="B10" s="63">
        <v>281</v>
      </c>
      <c r="C10" s="87">
        <v>17.431761789999999</v>
      </c>
      <c r="D10" s="87">
        <v>23.347537130000003</v>
      </c>
      <c r="E10" s="63">
        <v>256</v>
      </c>
      <c r="F10" s="87">
        <v>14.69575201</v>
      </c>
      <c r="G10" s="87">
        <v>19.26375908</v>
      </c>
      <c r="H10" s="63">
        <v>172</v>
      </c>
      <c r="I10" s="87">
        <v>10.63698207</v>
      </c>
      <c r="J10" s="87">
        <v>14.096885589999999</v>
      </c>
    </row>
    <row r="11" spans="1:16" s="56" customFormat="1" ht="56.25" customHeight="1" x14ac:dyDescent="0.3">
      <c r="A11" s="79" t="s">
        <v>386</v>
      </c>
      <c r="B11" s="63">
        <v>509</v>
      </c>
      <c r="C11" s="87">
        <v>11.15249781</v>
      </c>
      <c r="D11" s="87">
        <v>16.878491970000002</v>
      </c>
      <c r="E11" s="63">
        <v>700</v>
      </c>
      <c r="F11" s="87">
        <v>13.302926640000001</v>
      </c>
      <c r="G11" s="87">
        <v>19.523499640000001</v>
      </c>
      <c r="H11" s="63">
        <v>528</v>
      </c>
      <c r="I11" s="87">
        <v>9.5203750500000002</v>
      </c>
      <c r="J11" s="87">
        <v>13.392660830000001</v>
      </c>
    </row>
    <row r="12" spans="1:16" s="56" customFormat="1" ht="56.25" customHeight="1" x14ac:dyDescent="0.3">
      <c r="A12" s="79" t="s">
        <v>387</v>
      </c>
      <c r="B12" s="63">
        <v>706</v>
      </c>
      <c r="C12" s="87">
        <v>13.018624379999999</v>
      </c>
      <c r="D12" s="87">
        <v>17.9945129</v>
      </c>
      <c r="E12" s="63">
        <v>905</v>
      </c>
      <c r="F12" s="87">
        <v>15.758314470000002</v>
      </c>
      <c r="G12" s="87">
        <v>21.496622720000001</v>
      </c>
      <c r="H12" s="63">
        <v>856</v>
      </c>
      <c r="I12" s="87">
        <v>14.06969099</v>
      </c>
      <c r="J12" s="87">
        <v>18.623562870000001</v>
      </c>
    </row>
    <row r="13" spans="1:16" s="56" customFormat="1" ht="56.25" customHeight="1" x14ac:dyDescent="0.3">
      <c r="A13" s="79" t="s">
        <v>395</v>
      </c>
      <c r="B13" s="63">
        <v>685</v>
      </c>
      <c r="C13" s="87">
        <v>17.550602100000003</v>
      </c>
      <c r="D13" s="87">
        <v>25.41384111</v>
      </c>
      <c r="E13" s="63">
        <v>810</v>
      </c>
      <c r="F13" s="87">
        <v>19.276534980000001</v>
      </c>
      <c r="G13" s="87">
        <v>27.524764289999997</v>
      </c>
      <c r="H13" s="63">
        <v>767</v>
      </c>
      <c r="I13" s="87">
        <v>17.882956400000001</v>
      </c>
      <c r="J13" s="87">
        <v>24.4976798</v>
      </c>
    </row>
    <row r="14" spans="1:16" s="56" customFormat="1" ht="56.25" customHeight="1" x14ac:dyDescent="0.3">
      <c r="A14" s="79" t="s">
        <v>396</v>
      </c>
      <c r="B14" s="63">
        <v>442</v>
      </c>
      <c r="C14" s="87">
        <v>10.995024879999999</v>
      </c>
      <c r="D14" s="87">
        <v>16.155362740000001</v>
      </c>
      <c r="E14" s="63">
        <v>573</v>
      </c>
      <c r="F14" s="87">
        <v>13.356643360000001</v>
      </c>
      <c r="G14" s="87">
        <v>19.157765449999999</v>
      </c>
      <c r="H14" s="63">
        <v>465</v>
      </c>
      <c r="I14" s="87">
        <v>9.9849688600000004</v>
      </c>
      <c r="J14" s="87">
        <v>14.116560119999999</v>
      </c>
    </row>
    <row r="15" spans="1:16" s="56" customFormat="1" ht="56.25" customHeight="1" x14ac:dyDescent="0.3">
      <c r="A15" s="79" t="s">
        <v>388</v>
      </c>
      <c r="B15" s="63">
        <v>293</v>
      </c>
      <c r="C15" s="87">
        <v>8.9712186200000001</v>
      </c>
      <c r="D15" s="87">
        <v>13.63767193</v>
      </c>
      <c r="E15" s="63">
        <v>376</v>
      </c>
      <c r="F15" s="87">
        <v>11.27436282</v>
      </c>
      <c r="G15" s="87">
        <v>16.284056190000001</v>
      </c>
      <c r="H15" s="63">
        <v>326</v>
      </c>
      <c r="I15" s="87">
        <v>9.8340874800000009</v>
      </c>
      <c r="J15" s="87">
        <v>13.63996801</v>
      </c>
    </row>
    <row r="16" spans="1:16" s="56" customFormat="1" ht="56.25" customHeight="1" x14ac:dyDescent="0.3">
      <c r="A16" s="79" t="s">
        <v>391</v>
      </c>
      <c r="B16" s="63">
        <v>212</v>
      </c>
      <c r="C16" s="87">
        <v>11.55943293</v>
      </c>
      <c r="D16" s="87">
        <v>18.99553826</v>
      </c>
      <c r="E16" s="63">
        <v>218</v>
      </c>
      <c r="F16" s="87">
        <v>11.1281266</v>
      </c>
      <c r="G16" s="87">
        <v>17.736296150000001</v>
      </c>
      <c r="H16" s="63">
        <v>201</v>
      </c>
      <c r="I16" s="87">
        <v>10.15664477</v>
      </c>
      <c r="J16" s="87">
        <v>15.393814129999999</v>
      </c>
    </row>
    <row r="17" spans="1:12" s="56" customFormat="1" ht="56.25" customHeight="1" x14ac:dyDescent="0.3">
      <c r="A17" s="79" t="s">
        <v>390</v>
      </c>
      <c r="B17" s="63">
        <v>1003</v>
      </c>
      <c r="C17" s="87">
        <v>12.21978558</v>
      </c>
      <c r="D17" s="87">
        <v>19.407948940000001</v>
      </c>
      <c r="E17" s="63">
        <v>1638</v>
      </c>
      <c r="F17" s="87">
        <v>18.137526300000001</v>
      </c>
      <c r="G17" s="87">
        <v>27.05913631</v>
      </c>
      <c r="H17" s="63">
        <v>984</v>
      </c>
      <c r="I17" s="87">
        <v>10.45696068</v>
      </c>
      <c r="J17" s="87">
        <v>15.243442130000002</v>
      </c>
    </row>
    <row r="18" spans="1:12" s="56" customFormat="1" ht="56.25" customHeight="1" x14ac:dyDescent="0.3">
      <c r="A18" s="79" t="s">
        <v>389</v>
      </c>
      <c r="B18" s="63">
        <v>353</v>
      </c>
      <c r="C18" s="87">
        <v>10.361021430000001</v>
      </c>
      <c r="D18" s="87">
        <v>15.875584270000001</v>
      </c>
      <c r="E18" s="63">
        <v>463</v>
      </c>
      <c r="F18" s="87">
        <v>13.194642349999999</v>
      </c>
      <c r="G18" s="87">
        <v>19.19936281</v>
      </c>
      <c r="H18" s="63">
        <v>370</v>
      </c>
      <c r="I18" s="87">
        <v>10.252147409999999</v>
      </c>
      <c r="J18" s="87">
        <v>14.434820330000001</v>
      </c>
    </row>
    <row r="19" spans="1:12" s="56" customFormat="1" ht="18.600000000000001" customHeight="1" x14ac:dyDescent="0.3">
      <c r="A19" s="74" t="s">
        <v>170</v>
      </c>
      <c r="B19" s="75">
        <v>10378</v>
      </c>
      <c r="C19" s="88">
        <v>13.92328642</v>
      </c>
      <c r="D19" s="88">
        <v>16.55727778</v>
      </c>
      <c r="E19" s="75">
        <v>12063</v>
      </c>
      <c r="F19" s="88">
        <v>15.57842808</v>
      </c>
      <c r="G19" s="88">
        <v>18.001680990000001</v>
      </c>
      <c r="H19" s="75">
        <v>10001</v>
      </c>
      <c r="I19" s="88">
        <v>12.868484369999999</v>
      </c>
      <c r="J19" s="88">
        <v>14.088979909999999</v>
      </c>
    </row>
    <row r="20" spans="1:12" ht="18.899999999999999" customHeight="1" x14ac:dyDescent="0.25">
      <c r="A20" s="76" t="s">
        <v>29</v>
      </c>
      <c r="B20" s="77">
        <v>157447</v>
      </c>
      <c r="C20" s="91">
        <v>12.27732546</v>
      </c>
      <c r="D20" s="91">
        <v>12.775232789999999</v>
      </c>
      <c r="E20" s="77">
        <v>162564</v>
      </c>
      <c r="F20" s="91">
        <v>11.884827620000001</v>
      </c>
      <c r="G20" s="91">
        <v>12.106647800000001</v>
      </c>
      <c r="H20" s="77">
        <v>136617</v>
      </c>
      <c r="I20" s="91">
        <v>9.5036524700000005</v>
      </c>
      <c r="J20" s="91">
        <v>9.5036524700000005</v>
      </c>
      <c r="K20" s="78"/>
      <c r="L20" s="78"/>
    </row>
    <row r="21" spans="1:12" ht="18.899999999999999" customHeight="1" x14ac:dyDescent="0.25">
      <c r="A21" s="66" t="s">
        <v>426</v>
      </c>
    </row>
    <row r="23" spans="1:12" ht="15.6" x14ac:dyDescent="0.3">
      <c r="A23" s="113" t="s">
        <v>472</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2" t="s">
        <v>474</v>
      </c>
      <c r="B1" s="55"/>
      <c r="C1" s="55"/>
      <c r="D1" s="55"/>
      <c r="E1" s="55"/>
    </row>
    <row r="2" spans="1:8" s="56" customFormat="1" ht="18.899999999999999" customHeight="1" x14ac:dyDescent="0.3">
      <c r="A2" s="114" t="s">
        <v>454</v>
      </c>
      <c r="B2" s="57"/>
      <c r="C2" s="57"/>
      <c r="D2" s="57"/>
      <c r="E2" s="80"/>
    </row>
    <row r="3" spans="1:8" ht="46.8" x14ac:dyDescent="0.25">
      <c r="A3" s="70" t="s">
        <v>30</v>
      </c>
      <c r="B3" s="71" t="s">
        <v>432</v>
      </c>
      <c r="C3" s="71" t="s">
        <v>433</v>
      </c>
      <c r="D3" s="72" t="s">
        <v>434</v>
      </c>
      <c r="H3" s="68"/>
    </row>
    <row r="4" spans="1:8" ht="18.899999999999999" customHeight="1" x14ac:dyDescent="0.25">
      <c r="A4" s="73" t="s">
        <v>177</v>
      </c>
      <c r="B4" s="89">
        <v>11.712645419999999</v>
      </c>
      <c r="C4" s="89">
        <v>11.079751359999999</v>
      </c>
      <c r="D4" s="89">
        <v>8.9701409400000003</v>
      </c>
      <c r="F4" s="35"/>
      <c r="G4" s="36"/>
      <c r="H4" s="36"/>
    </row>
    <row r="5" spans="1:8" ht="18.899999999999999" customHeight="1" x14ac:dyDescent="0.25">
      <c r="A5" s="73" t="s">
        <v>33</v>
      </c>
      <c r="B5" s="89">
        <v>12.272144170000001</v>
      </c>
      <c r="C5" s="89">
        <v>10.77359946</v>
      </c>
      <c r="D5" s="89">
        <v>9.2161350500000001</v>
      </c>
      <c r="F5" s="53"/>
      <c r="G5" s="52"/>
      <c r="H5" s="52"/>
    </row>
    <row r="6" spans="1:8" ht="18.899999999999999" customHeight="1" x14ac:dyDescent="0.25">
      <c r="A6" s="73" t="s">
        <v>32</v>
      </c>
      <c r="B6" s="89">
        <v>11.80499668</v>
      </c>
      <c r="C6" s="89">
        <v>11.596674889999999</v>
      </c>
      <c r="D6" s="89">
        <v>9.4449249799999997</v>
      </c>
      <c r="F6" s="53"/>
      <c r="G6" s="52"/>
      <c r="H6" s="52"/>
    </row>
    <row r="7" spans="1:8" ht="18.899999999999999" customHeight="1" x14ac:dyDescent="0.25">
      <c r="A7" s="73" t="s">
        <v>31</v>
      </c>
      <c r="B7" s="89">
        <v>12.593143439999999</v>
      </c>
      <c r="C7" s="89">
        <v>12.6030254</v>
      </c>
      <c r="D7" s="89">
        <v>10.683905579999999</v>
      </c>
      <c r="F7" s="53"/>
      <c r="G7" s="52"/>
      <c r="H7" s="52"/>
    </row>
    <row r="8" spans="1:8" ht="18.899999999999999" customHeight="1" x14ac:dyDescent="0.25">
      <c r="A8" s="73" t="s">
        <v>176</v>
      </c>
      <c r="B8" s="89">
        <v>14.61315564</v>
      </c>
      <c r="C8" s="89">
        <v>14.741636929999999</v>
      </c>
      <c r="D8" s="89">
        <v>10.2467781</v>
      </c>
      <c r="F8" s="53"/>
      <c r="G8" s="52"/>
      <c r="H8" s="52"/>
    </row>
    <row r="9" spans="1:8" ht="18.899999999999999" customHeight="1" x14ac:dyDescent="0.25">
      <c r="A9" s="73" t="s">
        <v>175</v>
      </c>
      <c r="B9" s="89">
        <v>10.214291709999999</v>
      </c>
      <c r="C9" s="89">
        <v>9.3549196200000004</v>
      </c>
      <c r="D9" s="89">
        <v>7.6146501100000004</v>
      </c>
      <c r="F9" s="45"/>
      <c r="G9" s="44"/>
    </row>
    <row r="10" spans="1:8" ht="18.899999999999999" customHeight="1" x14ac:dyDescent="0.25">
      <c r="A10" s="73" t="s">
        <v>36</v>
      </c>
      <c r="B10" s="89">
        <v>10.510339389999999</v>
      </c>
      <c r="C10" s="89">
        <v>9.9827040500000006</v>
      </c>
      <c r="D10" s="89">
        <v>7.8275569100000002</v>
      </c>
      <c r="F10" s="53"/>
      <c r="G10" s="52"/>
      <c r="H10" s="52"/>
    </row>
    <row r="11" spans="1:8" ht="18.899999999999999" customHeight="1" x14ac:dyDescent="0.25">
      <c r="A11" s="73" t="s">
        <v>35</v>
      </c>
      <c r="B11" s="89">
        <v>11.71224088</v>
      </c>
      <c r="C11" s="89">
        <v>10.57205974</v>
      </c>
      <c r="D11" s="89">
        <v>8.1587385999999995</v>
      </c>
      <c r="F11" s="53"/>
      <c r="G11" s="52"/>
      <c r="H11" s="52"/>
    </row>
    <row r="12" spans="1:8" ht="18.899999999999999" customHeight="1" x14ac:dyDescent="0.25">
      <c r="A12" s="73" t="s">
        <v>34</v>
      </c>
      <c r="B12" s="89">
        <v>12.541370369999999</v>
      </c>
      <c r="C12" s="89">
        <v>11.41933843</v>
      </c>
      <c r="D12" s="89">
        <v>8.9722210400000009</v>
      </c>
      <c r="F12" s="53"/>
      <c r="G12" s="52"/>
      <c r="H12" s="52"/>
    </row>
    <row r="13" spans="1:8" ht="18.899999999999999" customHeight="1" x14ac:dyDescent="0.25">
      <c r="A13" s="73" t="s">
        <v>178</v>
      </c>
      <c r="B13" s="89">
        <v>15.07962223</v>
      </c>
      <c r="C13" s="89">
        <v>13.935707410000001</v>
      </c>
      <c r="D13" s="89">
        <v>10.359923349999999</v>
      </c>
      <c r="F13" s="53"/>
      <c r="G13" s="52"/>
      <c r="H13" s="52"/>
    </row>
    <row r="14" spans="1:8" ht="18.899999999999999" customHeight="1" x14ac:dyDescent="0.25">
      <c r="A14" s="73" t="s">
        <v>154</v>
      </c>
      <c r="B14" s="89">
        <v>15.028690510000001</v>
      </c>
      <c r="C14" s="89">
        <v>16.378296759999998</v>
      </c>
      <c r="D14" s="89">
        <v>12.77191419</v>
      </c>
      <c r="H14" s="68"/>
    </row>
    <row r="15" spans="1:8" ht="18.899999999999999" customHeight="1" x14ac:dyDescent="0.25">
      <c r="A15" s="66" t="s">
        <v>426</v>
      </c>
    </row>
    <row r="17" spans="1:8" ht="15.6" x14ac:dyDescent="0.3">
      <c r="A17" s="113" t="s">
        <v>472</v>
      </c>
      <c r="B17" s="68"/>
      <c r="H17" s="68"/>
    </row>
    <row r="18" spans="1:8" x14ac:dyDescent="0.25">
      <c r="B18" s="68"/>
      <c r="H18" s="68"/>
    </row>
    <row r="19" spans="1:8" x14ac:dyDescent="0.25">
      <c r="B19" s="68"/>
      <c r="H19" s="68"/>
    </row>
    <row r="20" spans="1:8" x14ac:dyDescent="0.25">
      <c r="B20" s="68"/>
      <c r="H20" s="68"/>
    </row>
    <row r="21" spans="1:8" x14ac:dyDescent="0.25">
      <c r="B21" s="68"/>
      <c r="H21" s="68"/>
    </row>
    <row r="22" spans="1:8" x14ac:dyDescent="0.25">
      <c r="B22" s="68"/>
      <c r="H22" s="68"/>
    </row>
    <row r="23" spans="1:8" x14ac:dyDescent="0.25">
      <c r="B23" s="68"/>
      <c r="H23" s="68"/>
    </row>
    <row r="24" spans="1:8" x14ac:dyDescent="0.25">
      <c r="B24" s="68"/>
      <c r="H24" s="68"/>
    </row>
    <row r="25" spans="1:8" x14ac:dyDescent="0.25">
      <c r="B25" s="68"/>
      <c r="H25" s="68"/>
    </row>
    <row r="26" spans="1:8" x14ac:dyDescent="0.25">
      <c r="B26" s="68"/>
      <c r="H26" s="68"/>
    </row>
    <row r="27" spans="1:8" x14ac:dyDescent="0.25">
      <c r="B27" s="68"/>
      <c r="H27" s="68"/>
    </row>
    <row r="28" spans="1:8" x14ac:dyDescent="0.25">
      <c r="B28" s="68"/>
      <c r="H28" s="68"/>
    </row>
    <row r="29" spans="1:8" x14ac:dyDescent="0.25">
      <c r="B29" s="68"/>
      <c r="H29" s="68"/>
    </row>
    <row r="30" spans="1:8" x14ac:dyDescent="0.25">
      <c r="B30" s="68"/>
      <c r="H30" s="68"/>
    </row>
    <row r="31" spans="1:8" x14ac:dyDescent="0.25">
      <c r="B31" s="68"/>
      <c r="H31" s="68"/>
    </row>
    <row r="32" spans="1:8" x14ac:dyDescent="0.25">
      <c r="B32" s="68"/>
      <c r="H32" s="68"/>
    </row>
    <row r="33" spans="1:10" x14ac:dyDescent="0.25">
      <c r="B33" s="68"/>
      <c r="H33" s="68"/>
    </row>
    <row r="34" spans="1:10" x14ac:dyDescent="0.25">
      <c r="B34" s="68"/>
      <c r="H34" s="68"/>
    </row>
    <row r="35" spans="1:10" x14ac:dyDescent="0.25">
      <c r="B35" s="68"/>
      <c r="H35" s="68"/>
    </row>
    <row r="36" spans="1:10" x14ac:dyDescent="0.25">
      <c r="A36" s="56"/>
      <c r="B36" s="56"/>
      <c r="C36" s="56"/>
      <c r="D36" s="56"/>
      <c r="F36" s="56"/>
      <c r="G36" s="56"/>
      <c r="H36" s="56"/>
      <c r="I36" s="56"/>
      <c r="J36" s="56"/>
    </row>
    <row r="37" spans="1:10" x14ac:dyDescent="0.25">
      <c r="B37" s="68"/>
      <c r="H37" s="68"/>
    </row>
    <row r="38" spans="1:10" x14ac:dyDescent="0.25">
      <c r="B38" s="68"/>
      <c r="H38"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B3FB7-C9DE-46F6-91CA-DFC82973A777}">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2" t="s">
        <v>475</v>
      </c>
      <c r="B1" s="81"/>
      <c r="C1" s="82"/>
      <c r="D1" s="82"/>
    </row>
    <row r="2" spans="1:8" s="56" customFormat="1" ht="18.899999999999999" customHeight="1" x14ac:dyDescent="0.3">
      <c r="A2" s="70" t="s">
        <v>292</v>
      </c>
      <c r="B2" s="72" t="s">
        <v>291</v>
      </c>
      <c r="C2" s="83"/>
      <c r="D2" s="82"/>
      <c r="E2" s="83"/>
    </row>
    <row r="3" spans="1:8" ht="18.899999999999999" customHeight="1" x14ac:dyDescent="0.25">
      <c r="A3" s="73" t="s">
        <v>281</v>
      </c>
      <c r="B3" s="84">
        <v>9.5115429999999995E-4</v>
      </c>
      <c r="H3" s="68"/>
    </row>
    <row r="4" spans="1:8" ht="18.899999999999999" customHeight="1" x14ac:dyDescent="0.25">
      <c r="A4" s="73" t="s">
        <v>282</v>
      </c>
      <c r="B4" s="84">
        <v>3.1049230999999998E-7</v>
      </c>
      <c r="H4" s="68"/>
    </row>
    <row r="5" spans="1:8" ht="18.899999999999999" customHeight="1" x14ac:dyDescent="0.25">
      <c r="A5" s="73" t="s">
        <v>283</v>
      </c>
      <c r="B5" s="84">
        <v>3.8589884E-3</v>
      </c>
      <c r="H5" s="68"/>
    </row>
    <row r="6" spans="1:8" ht="18.899999999999999" customHeight="1" x14ac:dyDescent="0.25">
      <c r="A6" s="73" t="s">
        <v>287</v>
      </c>
      <c r="B6" s="84">
        <v>0.1960230104</v>
      </c>
      <c r="H6" s="68"/>
    </row>
    <row r="7" spans="1:8" ht="18.899999999999999" customHeight="1" x14ac:dyDescent="0.25">
      <c r="A7" s="73" t="s">
        <v>288</v>
      </c>
      <c r="B7" s="84">
        <v>0.11981312700000001</v>
      </c>
      <c r="H7" s="68"/>
    </row>
    <row r="8" spans="1:8" ht="18.899999999999999" customHeight="1" x14ac:dyDescent="0.25">
      <c r="A8" s="73" t="s">
        <v>284</v>
      </c>
      <c r="B8" s="84">
        <v>7.5308909999999994E-12</v>
      </c>
      <c r="H8" s="68"/>
    </row>
    <row r="9" spans="1:8" ht="18.899999999999999" customHeight="1" x14ac:dyDescent="0.25">
      <c r="A9" s="73" t="s">
        <v>285</v>
      </c>
      <c r="B9" s="84">
        <v>2.479533E-11</v>
      </c>
      <c r="H9" s="68"/>
    </row>
    <row r="10" spans="1:8" ht="18.899999999999999" customHeight="1" x14ac:dyDescent="0.25">
      <c r="A10" s="73" t="s">
        <v>286</v>
      </c>
      <c r="B10" s="84">
        <v>8.5853068999999993E-8</v>
      </c>
      <c r="H10" s="68"/>
    </row>
    <row r="11" spans="1:8" ht="18.899999999999999" customHeight="1" x14ac:dyDescent="0.25">
      <c r="A11" s="73" t="s">
        <v>289</v>
      </c>
      <c r="B11" s="84">
        <v>0.90229422240000001</v>
      </c>
      <c r="H11" s="68"/>
    </row>
    <row r="12" spans="1:8" ht="18.899999999999999" customHeight="1" x14ac:dyDescent="0.25">
      <c r="A12" s="73" t="s">
        <v>290</v>
      </c>
      <c r="B12" s="84">
        <v>0.36504970959999999</v>
      </c>
      <c r="H12" s="68"/>
    </row>
    <row r="13" spans="1:8" ht="18.899999999999999" customHeight="1" x14ac:dyDescent="0.25">
      <c r="A13" s="66" t="s">
        <v>473</v>
      </c>
      <c r="B13" s="68"/>
    </row>
    <row r="15" spans="1:8" ht="15.6" x14ac:dyDescent="0.3">
      <c r="A15" s="113" t="s">
        <v>472</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Figure_urban_IncomeQuintiles</vt:lpstr>
      <vt:lpstr>Figure_rural_IncomeQuintiles</vt:lpstr>
      <vt:lpstr>'Raw Data'!ambvis_rates_Feb_5_2013hjp</vt:lpstr>
      <vt:lpstr>'Raw Data'!ambvis_rates_Feb_5_2013hjp_1</vt:lpstr>
      <vt:lpstr>'Raw Data'!ambvis_rates_Feb_5_2013hjp_1_1</vt:lpstr>
      <vt:lpstr>'Raw Data'!ambvis_rates_Feb_5_2013hjp_2</vt:lpstr>
      <vt:lpstr>'Raw Data'!cabg_Feb_5_2013hjp_1</vt:lpstr>
      <vt:lpstr>'Raw Data'!cabg_Feb_5_2013hjp_1_1</vt:lpstr>
      <vt:lpstr>'Raw Data'!cabg_Feb_5_2013hjp_1_1_1</vt:lpstr>
      <vt:lpstr>'Raw Data'!cabg_Feb_5_2013hjp_1_2</vt:lpstr>
      <vt:lpstr>'Raw Data'!cath_Feb_5_2013hjp</vt:lpstr>
      <vt:lpstr>'Raw Data'!cath_Feb_5_2013hjp_1</vt:lpstr>
      <vt:lpstr>'Raw Data'!cath_Feb_5_2013hjp_1_1</vt:lpstr>
      <vt:lpstr>'Raw Data'!cath_Feb_5_2013hjp_2</vt:lpstr>
      <vt:lpstr>'Raw Data'!dementia_Feb_12_2013hjp</vt:lpstr>
      <vt:lpstr>'Raw Data'!dementia_Feb_12_2013hjp_1</vt:lpstr>
      <vt:lpstr>'Raw Data'!dementia_Feb_12_2013hjp_1_1</vt:lpstr>
      <vt:lpstr>'Raw Data'!dementia_Feb_12_2013hjp_2</vt:lpstr>
      <vt:lpstr>'Raw Data'!hip_replace_Feb_5_2013hjp</vt:lpstr>
      <vt:lpstr>'Raw Data'!hip_replace_Feb_5_2013hjp_1</vt:lpstr>
      <vt:lpstr>'Raw Data'!hip_replace_Feb_5_2013hjp_1_1</vt:lpstr>
      <vt:lpstr>'Raw Data'!hip_replace_Feb_5_2013hjp_2</vt:lpstr>
      <vt:lpstr>'Raw Data'!knee_replace_Feb_5_2013hjp</vt:lpstr>
      <vt:lpstr>'Raw Data'!knee_replace_Feb_5_2013hjp_1</vt:lpstr>
      <vt:lpstr>'Raw Data'!knee_replace_Feb_5_2013hjp_1_1</vt:lpstr>
      <vt:lpstr>'Raw Data'!knee_replace_Feb_5_2013hjp_2</vt:lpstr>
      <vt:lpstr>'Raw Data'!pci_Feb_5_2013hjp</vt:lpstr>
      <vt:lpstr>'Raw Data'!pci_Feb_5_2013hjp_1</vt:lpstr>
      <vt:lpstr>'Raw Data'!pci_Feb_5_2013hjp_1_1</vt:lpstr>
      <vt:lpstr>'Raw Data'!pci_Feb_5_2013hjp_2</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RHA-Chapter12-Opioid-Use-Rates</dc:title>
  <dc:creator>rodm</dc:creator>
  <cp:lastModifiedBy>Lindsey Dahl</cp:lastModifiedBy>
  <cp:lastPrinted>2024-06-05T19:11:10Z</cp:lastPrinted>
  <dcterms:created xsi:type="dcterms:W3CDTF">2012-06-19T01:21:24Z</dcterms:created>
  <dcterms:modified xsi:type="dcterms:W3CDTF">2025-12-04T21:04:09Z</dcterms:modified>
</cp:coreProperties>
</file>